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Управление по экономике и прогнозированию\Молоцило О.В\Отчет мэра\"/>
    </mc:Choice>
  </mc:AlternateContent>
  <bookViews>
    <workbookView xWindow="-105" yWindow="-105" windowWidth="20370" windowHeight="12210"/>
  </bookViews>
  <sheets>
    <sheet name="Лист1" sheetId="1" r:id="rId1"/>
  </sheets>
  <externalReferences>
    <externalReference r:id="rId2"/>
  </externalReferences>
  <definedNames>
    <definedName name="_xlnm.Print_Titles" localSheetId="0">Лист1!$6:$7</definedName>
    <definedName name="_xlnm.Print_Area" localSheetId="0">Лист1!$A$1:$K$279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5" i="1" l="1"/>
  <c r="H205" i="1"/>
  <c r="G206" i="1"/>
  <c r="H206" i="1"/>
  <c r="G207" i="1"/>
  <c r="H207" i="1"/>
  <c r="H204" i="1"/>
  <c r="G204" i="1"/>
  <c r="I237" i="1"/>
  <c r="I236" i="1"/>
  <c r="I235" i="1"/>
  <c r="I234" i="1"/>
  <c r="H233" i="1"/>
  <c r="G233" i="1"/>
  <c r="I233" i="1" l="1"/>
  <c r="I191" i="1"/>
  <c r="I190" i="1"/>
  <c r="I189" i="1"/>
  <c r="I188" i="1"/>
  <c r="H187" i="1"/>
  <c r="I187" i="1" s="1"/>
  <c r="G187" i="1"/>
  <c r="G16" i="1"/>
  <c r="H16" i="1"/>
  <c r="G17" i="1"/>
  <c r="H17" i="1"/>
  <c r="G18" i="1"/>
  <c r="H18" i="1"/>
  <c r="H15" i="1"/>
  <c r="G15" i="1"/>
  <c r="G27" i="1"/>
  <c r="H27" i="1"/>
  <c r="G28" i="1"/>
  <c r="H28" i="1"/>
  <c r="G29" i="1"/>
  <c r="H29" i="1"/>
  <c r="H26" i="1"/>
  <c r="G26" i="1"/>
  <c r="G79" i="1"/>
  <c r="H79" i="1"/>
  <c r="G80" i="1"/>
  <c r="H80" i="1"/>
  <c r="G81" i="1"/>
  <c r="H81" i="1"/>
  <c r="H78" i="1"/>
  <c r="G78" i="1"/>
  <c r="G38" i="1"/>
  <c r="H38" i="1"/>
  <c r="G39" i="1"/>
  <c r="H39" i="1"/>
  <c r="G40" i="1"/>
  <c r="H40" i="1"/>
  <c r="H37" i="1"/>
  <c r="G37" i="1"/>
  <c r="G257" i="1"/>
  <c r="I257" i="1" s="1"/>
  <c r="H257" i="1"/>
  <c r="G258" i="1"/>
  <c r="H258" i="1"/>
  <c r="G259" i="1"/>
  <c r="H259" i="1"/>
  <c r="H256" i="1"/>
  <c r="G256" i="1"/>
  <c r="G246" i="1"/>
  <c r="H246" i="1"/>
  <c r="G247" i="1"/>
  <c r="H247" i="1"/>
  <c r="G248" i="1"/>
  <c r="H248" i="1"/>
  <c r="H245" i="1"/>
  <c r="G245" i="1"/>
  <c r="I269" i="1"/>
  <c r="I268" i="1"/>
  <c r="I267" i="1"/>
  <c r="I266" i="1"/>
  <c r="H265" i="1"/>
  <c r="G265" i="1"/>
  <c r="I256" i="1" l="1"/>
  <c r="I258" i="1"/>
  <c r="G36" i="1"/>
  <c r="I265" i="1"/>
  <c r="G164" i="1"/>
  <c r="G158" i="1" s="1"/>
  <c r="H164" i="1"/>
  <c r="H158" i="1" s="1"/>
  <c r="G165" i="1"/>
  <c r="G159" i="1" s="1"/>
  <c r="H165" i="1"/>
  <c r="H159" i="1" s="1"/>
  <c r="G166" i="1"/>
  <c r="G160" i="1" s="1"/>
  <c r="H166" i="1"/>
  <c r="H160" i="1" s="1"/>
  <c r="H163" i="1"/>
  <c r="H157" i="1" s="1"/>
  <c r="G163" i="1"/>
  <c r="G157" i="1" s="1"/>
  <c r="G95" i="1" l="1"/>
  <c r="H95" i="1"/>
  <c r="G96" i="1"/>
  <c r="H96" i="1"/>
  <c r="G97" i="1"/>
  <c r="H97" i="1"/>
  <c r="H94" i="1"/>
  <c r="G94" i="1"/>
  <c r="I117" i="1" l="1"/>
  <c r="I116" i="1"/>
  <c r="I115" i="1"/>
  <c r="I114" i="1"/>
  <c r="H113" i="1"/>
  <c r="G113" i="1"/>
  <c r="I122" i="1"/>
  <c r="I121" i="1"/>
  <c r="I120" i="1"/>
  <c r="I119" i="1"/>
  <c r="H118" i="1"/>
  <c r="G118" i="1"/>
  <c r="I127" i="1"/>
  <c r="I126" i="1"/>
  <c r="I125" i="1"/>
  <c r="I124" i="1"/>
  <c r="H123" i="1"/>
  <c r="G123" i="1"/>
  <c r="I109" i="1"/>
  <c r="I110" i="1"/>
  <c r="I111" i="1"/>
  <c r="I112" i="1"/>
  <c r="H108" i="1"/>
  <c r="G108" i="1"/>
  <c r="I113" i="1" l="1"/>
  <c r="I118" i="1"/>
  <c r="I123" i="1"/>
  <c r="I108" i="1"/>
  <c r="I86" i="1" l="1"/>
  <c r="I85" i="1"/>
  <c r="I84" i="1"/>
  <c r="I83" i="1"/>
  <c r="H82" i="1"/>
  <c r="G82" i="1"/>
  <c r="I82" i="1" l="1"/>
  <c r="I253" i="1" l="1"/>
  <c r="I248" i="1" s="1"/>
  <c r="I252" i="1"/>
  <c r="I247" i="1" s="1"/>
  <c r="I251" i="1"/>
  <c r="I246" i="1" s="1"/>
  <c r="I250" i="1"/>
  <c r="I245" i="1" s="1"/>
  <c r="I132" i="1"/>
  <c r="I131" i="1"/>
  <c r="I130" i="1"/>
  <c r="I129" i="1"/>
  <c r="I107" i="1"/>
  <c r="I106" i="1"/>
  <c r="I105" i="1"/>
  <c r="I104" i="1"/>
  <c r="I102" i="1"/>
  <c r="I97" i="1" s="1"/>
  <c r="I101" i="1"/>
  <c r="I96" i="1" s="1"/>
  <c r="I100" i="1"/>
  <c r="I95" i="1" s="1"/>
  <c r="I99" i="1"/>
  <c r="I94" i="1" s="1"/>
  <c r="C19" i="1" l="1"/>
  <c r="H249" i="1" l="1"/>
  <c r="I239" i="1" l="1"/>
  <c r="I240" i="1"/>
  <c r="I241" i="1"/>
  <c r="I242" i="1"/>
  <c r="H238" i="1"/>
  <c r="I229" i="1"/>
  <c r="I230" i="1"/>
  <c r="I231" i="1"/>
  <c r="I232" i="1"/>
  <c r="H228" i="1"/>
  <c r="I224" i="1"/>
  <c r="I225" i="1"/>
  <c r="I226" i="1"/>
  <c r="I227" i="1"/>
  <c r="H223" i="1"/>
  <c r="I219" i="1"/>
  <c r="I220" i="1"/>
  <c r="I221" i="1"/>
  <c r="I222" i="1"/>
  <c r="H218" i="1"/>
  <c r="I214" i="1"/>
  <c r="I215" i="1"/>
  <c r="I216" i="1"/>
  <c r="I217" i="1"/>
  <c r="H213" i="1"/>
  <c r="I209" i="1"/>
  <c r="I210" i="1"/>
  <c r="I211" i="1"/>
  <c r="I206" i="1" s="1"/>
  <c r="I212" i="1"/>
  <c r="H208" i="1"/>
  <c r="I198" i="1"/>
  <c r="I199" i="1"/>
  <c r="I200" i="1"/>
  <c r="I201" i="1"/>
  <c r="H197" i="1"/>
  <c r="I193" i="1"/>
  <c r="I194" i="1"/>
  <c r="I195" i="1"/>
  <c r="I196" i="1"/>
  <c r="H192" i="1"/>
  <c r="I204" i="1" l="1"/>
  <c r="I207" i="1"/>
  <c r="I205" i="1"/>
  <c r="H162" i="1"/>
  <c r="I183" i="1" l="1"/>
  <c r="I184" i="1"/>
  <c r="I185" i="1"/>
  <c r="I186" i="1"/>
  <c r="H182" i="1"/>
  <c r="I178" i="1"/>
  <c r="I179" i="1"/>
  <c r="I180" i="1"/>
  <c r="I181" i="1"/>
  <c r="H177" i="1"/>
  <c r="I173" i="1"/>
  <c r="I174" i="1"/>
  <c r="I175" i="1"/>
  <c r="I176" i="1"/>
  <c r="H172" i="1"/>
  <c r="I168" i="1"/>
  <c r="I163" i="1" s="1"/>
  <c r="I169" i="1"/>
  <c r="I170" i="1"/>
  <c r="I171" i="1"/>
  <c r="H167" i="1"/>
  <c r="I140" i="1"/>
  <c r="I141" i="1"/>
  <c r="I142" i="1"/>
  <c r="I143" i="1"/>
  <c r="H139" i="1"/>
  <c r="G139" i="1"/>
  <c r="I165" i="1" l="1"/>
  <c r="I166" i="1"/>
  <c r="I164" i="1"/>
  <c r="I139" i="1"/>
  <c r="H146" i="1" l="1"/>
  <c r="H147" i="1"/>
  <c r="H148" i="1"/>
  <c r="H149" i="1"/>
  <c r="G147" i="1"/>
  <c r="G148" i="1"/>
  <c r="G149" i="1"/>
  <c r="G146" i="1"/>
  <c r="H135" i="1"/>
  <c r="H136" i="1"/>
  <c r="H137" i="1"/>
  <c r="H138" i="1"/>
  <c r="G136" i="1"/>
  <c r="G137" i="1"/>
  <c r="G138" i="1"/>
  <c r="G135" i="1"/>
  <c r="I151" i="1" l="1"/>
  <c r="I152" i="1"/>
  <c r="I153" i="1"/>
  <c r="I154" i="1"/>
  <c r="H150" i="1"/>
  <c r="I279" i="1"/>
  <c r="I278" i="1"/>
  <c r="I277" i="1"/>
  <c r="I276" i="1"/>
  <c r="H275" i="1"/>
  <c r="G275" i="1"/>
  <c r="I274" i="1"/>
  <c r="I273" i="1"/>
  <c r="I272" i="1"/>
  <c r="I271" i="1"/>
  <c r="H270" i="1"/>
  <c r="G270" i="1"/>
  <c r="I264" i="1"/>
  <c r="I263" i="1"/>
  <c r="I262" i="1"/>
  <c r="I261" i="1"/>
  <c r="H260" i="1"/>
  <c r="G260" i="1"/>
  <c r="I259" i="1"/>
  <c r="G249" i="1"/>
  <c r="I249" i="1" s="1"/>
  <c r="G238" i="1"/>
  <c r="I238" i="1" s="1"/>
  <c r="G228" i="1"/>
  <c r="I228" i="1" s="1"/>
  <c r="G223" i="1"/>
  <c r="I223" i="1" s="1"/>
  <c r="G218" i="1"/>
  <c r="I218" i="1" s="1"/>
  <c r="G213" i="1"/>
  <c r="I213" i="1" s="1"/>
  <c r="G208" i="1"/>
  <c r="I208" i="1" s="1"/>
  <c r="G197" i="1"/>
  <c r="I197" i="1" s="1"/>
  <c r="G192" i="1"/>
  <c r="I192" i="1" s="1"/>
  <c r="G182" i="1"/>
  <c r="I182" i="1" s="1"/>
  <c r="G177" i="1"/>
  <c r="I177" i="1" s="1"/>
  <c r="G172" i="1"/>
  <c r="I172" i="1" s="1"/>
  <c r="G167" i="1"/>
  <c r="I167" i="1" s="1"/>
  <c r="G162" i="1" l="1"/>
  <c r="H255" i="1"/>
  <c r="I260" i="1"/>
  <c r="I270" i="1"/>
  <c r="I275" i="1"/>
  <c r="G255" i="1"/>
  <c r="G244" i="1"/>
  <c r="H203" i="1"/>
  <c r="H244" i="1" l="1"/>
  <c r="I255" i="1"/>
  <c r="G203" i="1"/>
  <c r="I203" i="1" s="1"/>
  <c r="I244" i="1" l="1"/>
  <c r="I162" i="1"/>
  <c r="G156" i="1" l="1"/>
  <c r="I159" i="1"/>
  <c r="I157" i="1"/>
  <c r="I158" i="1"/>
  <c r="I160" i="1"/>
  <c r="H156" i="1"/>
  <c r="G150" i="1"/>
  <c r="I150" i="1" s="1"/>
  <c r="G145" i="1"/>
  <c r="H128" i="1"/>
  <c r="G128" i="1"/>
  <c r="H103" i="1"/>
  <c r="G103" i="1"/>
  <c r="I103" i="1" l="1"/>
  <c r="I128" i="1"/>
  <c r="I156" i="1"/>
  <c r="I147" i="1"/>
  <c r="I149" i="1"/>
  <c r="I148" i="1"/>
  <c r="I137" i="1"/>
  <c r="I146" i="1"/>
  <c r="I138" i="1"/>
  <c r="H145" i="1"/>
  <c r="I136" i="1" l="1"/>
  <c r="G134" i="1"/>
  <c r="I145" i="1"/>
  <c r="I135" i="1" l="1"/>
  <c r="H134" i="1"/>
  <c r="I134" i="1" s="1"/>
  <c r="H98" i="1" l="1"/>
  <c r="G98" i="1"/>
  <c r="H93" i="1"/>
  <c r="I91" i="1"/>
  <c r="I90" i="1"/>
  <c r="I89" i="1"/>
  <c r="I88" i="1"/>
  <c r="H87" i="1"/>
  <c r="G87" i="1"/>
  <c r="I37" i="1" l="1"/>
  <c r="I40" i="1"/>
  <c r="I38" i="1"/>
  <c r="I39" i="1"/>
  <c r="H77" i="1"/>
  <c r="I98" i="1"/>
  <c r="G93" i="1"/>
  <c r="I78" i="1" s="1"/>
  <c r="I80" i="1"/>
  <c r="I87" i="1"/>
  <c r="I79" i="1"/>
  <c r="I81" i="1"/>
  <c r="G77" i="1" l="1"/>
  <c r="I77" i="1" s="1"/>
  <c r="I93" i="1"/>
  <c r="I75" i="1" l="1"/>
  <c r="I74" i="1"/>
  <c r="I73" i="1"/>
  <c r="I72" i="1"/>
  <c r="H71" i="1"/>
  <c r="G71" i="1"/>
  <c r="G66" i="1"/>
  <c r="H66" i="1"/>
  <c r="I67" i="1"/>
  <c r="I68" i="1"/>
  <c r="I69" i="1"/>
  <c r="I70" i="1"/>
  <c r="I71" i="1" l="1"/>
  <c r="I66" i="1"/>
  <c r="I20" i="1"/>
  <c r="I21" i="1"/>
  <c r="I22" i="1"/>
  <c r="I23" i="1"/>
  <c r="I65" i="1" l="1"/>
  <c r="I64" i="1"/>
  <c r="I63" i="1"/>
  <c r="I62" i="1"/>
  <c r="H61" i="1"/>
  <c r="G61" i="1"/>
  <c r="I60" i="1"/>
  <c r="I59" i="1"/>
  <c r="I58" i="1"/>
  <c r="I57" i="1"/>
  <c r="H56" i="1"/>
  <c r="G56" i="1"/>
  <c r="I55" i="1"/>
  <c r="I54" i="1"/>
  <c r="I53" i="1"/>
  <c r="I52" i="1"/>
  <c r="H51" i="1"/>
  <c r="G51" i="1"/>
  <c r="I50" i="1"/>
  <c r="I49" i="1"/>
  <c r="I48" i="1"/>
  <c r="I47" i="1"/>
  <c r="H46" i="1"/>
  <c r="G46" i="1"/>
  <c r="I45" i="1"/>
  <c r="I44" i="1"/>
  <c r="I43" i="1"/>
  <c r="I42" i="1"/>
  <c r="H41" i="1"/>
  <c r="G41" i="1"/>
  <c r="H36" i="1"/>
  <c r="I31" i="1"/>
  <c r="I32" i="1"/>
  <c r="I33" i="1"/>
  <c r="I34" i="1"/>
  <c r="H30" i="1"/>
  <c r="G30" i="1"/>
  <c r="I41" i="1" l="1"/>
  <c r="I26" i="1"/>
  <c r="I36" i="1"/>
  <c r="I28" i="1"/>
  <c r="I29" i="1"/>
  <c r="I27" i="1"/>
  <c r="I61" i="1"/>
  <c r="I56" i="1"/>
  <c r="I51" i="1"/>
  <c r="I46" i="1"/>
  <c r="I30" i="1"/>
  <c r="H10" i="1" l="1"/>
  <c r="G11" i="1"/>
  <c r="H11" i="1"/>
  <c r="H12" i="1"/>
  <c r="H9" i="1"/>
  <c r="G9" i="1"/>
  <c r="H25" i="1"/>
  <c r="G25" i="1"/>
  <c r="H19" i="1"/>
  <c r="G19" i="1"/>
  <c r="I11" i="1" l="1"/>
  <c r="I9" i="1"/>
  <c r="H8" i="1"/>
  <c r="I18" i="1"/>
  <c r="G12" i="1"/>
  <c r="I12" i="1" s="1"/>
  <c r="I16" i="1"/>
  <c r="G10" i="1"/>
  <c r="H14" i="1"/>
  <c r="I15" i="1"/>
  <c r="G14" i="1"/>
  <c r="I19" i="1"/>
  <c r="I17" i="1"/>
  <c r="I25" i="1"/>
  <c r="G8" i="1" l="1"/>
  <c r="I8" i="1" s="1"/>
  <c r="I10" i="1"/>
  <c r="I14" i="1"/>
</calcChain>
</file>

<file path=xl/sharedStrings.xml><?xml version="1.0" encoding="utf-8"?>
<sst xmlns="http://schemas.openxmlformats.org/spreadsheetml/2006/main" count="558" uniqueCount="139">
  <si>
    <t>Наименование мероприятия, инвестиционного проекта</t>
  </si>
  <si>
    <t>Наименование МЦП, ОГЦП (ФЦП) и  других механизмов, через которые планируется финансирование мероприятия</t>
  </si>
  <si>
    <t>Срок исполнения мероприятия</t>
  </si>
  <si>
    <t>Отчет о выполнении мероприятия, реализации инвестиционного проекта</t>
  </si>
  <si>
    <t>Источники финансирования</t>
  </si>
  <si>
    <t>Процент исполнения  (гр. 8/ гр. 7х 100), %</t>
  </si>
  <si>
    <t>Ответственный исполнитель</t>
  </si>
  <si>
    <t>Примечание</t>
  </si>
  <si>
    <t>№ п/п</t>
  </si>
  <si>
    <t>Всего</t>
  </si>
  <si>
    <t>ФБ</t>
  </si>
  <si>
    <t>ОБ</t>
  </si>
  <si>
    <t>МБ</t>
  </si>
  <si>
    <t>Внебюджетные средства</t>
  </si>
  <si>
    <t>РАЗДЕЛ "ОБРАЗОВАНИЕ"</t>
  </si>
  <si>
    <t>ИТОГО ПО РАЗДЕЛУ:</t>
  </si>
  <si>
    <t>1.</t>
  </si>
  <si>
    <t>2.</t>
  </si>
  <si>
    <t>3.</t>
  </si>
  <si>
    <t>РАЗДЕЛ "ЗДРАВООХРАНЕНИЕ"</t>
  </si>
  <si>
    <t>ОГБУЗ "Тулунская городская больница"</t>
  </si>
  <si>
    <t>Администрация Тулунского муниципального района; ОГБУЗ "Тулунская городская больница"</t>
  </si>
  <si>
    <t>4.</t>
  </si>
  <si>
    <t>5.</t>
  </si>
  <si>
    <t xml:space="preserve">Выполнено </t>
  </si>
  <si>
    <t>6.</t>
  </si>
  <si>
    <t>РАЗДЕЛ "КУЛЬТУРА"</t>
  </si>
  <si>
    <t>Строительство культурно-досугового центра на 100 мест в пос. 4-е отделение ГСС (Писаревское МО)</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</si>
  <si>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</si>
  <si>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</si>
  <si>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Капитальный ремонт здания МКУК "Культурно-досуговый центр пос. Октябрьский-2"</t>
  </si>
  <si>
    <t>7.</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</si>
  <si>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</si>
  <si>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РАЗДЕЛ "ФИЗИЧЕСКАЯ КУЛЬТУРА И СПОРТ, МОЛОДЕЖНАЯ ПОЛИТИКА"</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</si>
  <si>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</si>
  <si>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РАЗДЕЛ "ЖИЛИЩНО-КОММУНАЛЬНОЕ ХОЗЯЙСТВО"</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</si>
  <si>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</si>
  <si>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Комитет по ЖКХ, транспорту и связи администрации Тулунского муниципального района</t>
  </si>
  <si>
    <t>Проектирование работы устройства уличного освещения населенных пунктов сельских поселений Тулунского района</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</si>
  <si>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</si>
  <si>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Устройство уличного освещения населенных пунктов сельских поселений Тулунского района</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</si>
  <si>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</si>
  <si>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"Отходы производства и потребления" на 2019-2024 гг. Государственной программы Иркутской области "Охрана окружающей среды" на 2019-2024 гг.</t>
  </si>
  <si>
    <t>Обустройство контейнерных площадок накопления твердо-коммунальных отходов населенных пунктов сельских поселений Тулунского района</t>
  </si>
  <si>
    <t>РАЗДЕЛ " ГО и ЧС"</t>
  </si>
  <si>
    <t>Отдел по делам ГО и ЧС администрации Тулунского муниципального района</t>
  </si>
  <si>
    <t>РАЗДЕЛ " ПРОМЫШЛЕННОСТЬ"</t>
  </si>
  <si>
    <t>Вовлечение в отработку Южного блока Мугунского буроугольного месторождения"</t>
  </si>
  <si>
    <t>РАЗДЕЛ " ПРОДОВОЛЬСТВЕННАЯ БЕЗОПАСНОСТЬ"</t>
  </si>
  <si>
    <t>Комитет по экономике и развитию предпринимательства администрации Тулунского муниципального района; сельскохозяйственные предприятия и КФХ Тулунского муниципального района</t>
  </si>
  <si>
    <t>ПОДРАЗДЕЛ "РАСТЕНИЕВОДСТВО"</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</si>
  <si>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</si>
  <si>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Сельскохозяйственные предприятия и КФХ Тулунского муниципального района</t>
  </si>
  <si>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</si>
  <si>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ООО "Урожай"</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</si>
  <si>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</si>
  <si>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ИП Глава КФХ Шевцов А.М.</t>
  </si>
  <si>
    <t>Сельскохозяйственные предприятия и КФХ Тулунского муниципального района.</t>
  </si>
  <si>
    <t>ПОДРАЗДЕЛ "ЖИВОТНОВОДСТВО"</t>
  </si>
  <si>
    <t>Сельскохозяйственные предприятия всех форм собственности Тулунского муниципального района</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</si>
  <si>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</si>
  <si>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ИП Глава КФХ Тюков В.Ю.</t>
  </si>
  <si>
    <t>ИП Глава КФХ Кобрусев Д.В.</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</si>
  <si>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</si>
  <si>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Увеличение производства мяса; Инвестиционный проект "Развитие мясного скотоводства ООО "Урожай"</t>
  </si>
  <si>
    <t>ИТОГО ПО ПОДРАЗДЕЛУ:</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</si>
  <si>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</si>
  <si>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Подпрограмма "Поддержка и развитие малого и среднего предпринимательства в Тулунском муниципальном районе" на 2017-2021 гг. муниципальной программы «Экономическое развитие Тулунского муниципального района» на 2017-2021 гг.</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</si>
  <si>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</si>
  <si>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Подпрограмма "Развитие сети искусственных сооруженией"  Государственной программы Иркутской области "Реализация государственной политики в сфере строительства, дорожного хозяйства" на 2019-2024 гг.</t>
  </si>
  <si>
    <t>Комитет по строительству, дорожному хозяйству администрации Тулунского муниципального района</t>
  </si>
  <si>
    <t xml:space="preserve">Благоустройство общественных территорий (Гуранское МО, Будаговское МО, Шерагульское МО, Алгатуйское МО, Икейское МО, Гадалейское МО)" </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</si>
  <si>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</si>
  <si>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Выполнено</t>
  </si>
  <si>
    <t>РАЗДЕЛ "ПОДДЕРЖКА МАЛОГО И СРЕДНЕГО ПРЕДПРИНИМАТЕЛЬСТВА"</t>
  </si>
  <si>
    <t>РАЗДЕЛ "ДОРОЖНАЯ ДЕЯТЕЛЬНОСТЬ"</t>
  </si>
  <si>
    <t>ИП Глава КФХ Гамаюнов А.А.</t>
  </si>
  <si>
    <t>Приложение № 1</t>
  </si>
  <si>
    <t>ИТОГО ПО СТРАТЕГИИ:</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</si>
  <si>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</si>
  <si>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t>Администрация Тулунского муниуципального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</si>
  <si>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</si>
  <si>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Комитет по образованию администрации Тулунского муниципального района; МОУ "Будаговская СОШ"</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</si>
  <si>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</si>
  <si>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ЖКХ, транспорту и связи администрации Тулунского муниципального района; Администрации сельских поселений</t>
  </si>
  <si>
    <t>Филиалш "Разрез "Тулунуголь" ООО "Компания "Востсибуголь"</t>
  </si>
  <si>
    <t>Филиал "Разрез "Тулунуголь" ООО "Компания "Востсибуголь"</t>
  </si>
  <si>
    <t>Выполнено не в полном объеме</t>
  </si>
  <si>
    <t>Комитет по экономике и развитию предпринимательства администрации Тулунского муниципального района</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</si>
  <si>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</si>
  <si>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ЕЖЕГОДНЫЙ ОТЧЕТ О ХОДЕ РЕАЛИЗАЦИИ В 2020 ГОДУ ПЛАНА МЕРОПРИЯТИЙ ПО РЕАЛИЗАЦИИ СТРАТЕГИИ СОЦИАЛЬНО-ЭКОНОМИЧЕСКОГО РАЗВИТИЯ ТУЛУНСКОГО МУНИЦИПАЛЬНОГО РАЙОНА</t>
  </si>
  <si>
    <t>к Отчету мэра Тулунского муниципального района о результатах своей деятельности, о результатах деятельности Администрации Тулунского муниципального районаи иных подведомственных ему органов местного сапмоуправления Тулунского муниципального района и исполнению возложенных полномочий и об итогах реализации Стратегии социально-экономического развития Тулунского муниципального района на 2019 - 2030 годы и плана мероприятий по ее реализации за 2020 год</t>
  </si>
  <si>
    <t>Объем финансирования, предусмотренный на 2020 год,  тыс. руб.</t>
  </si>
  <si>
    <t>Исполнено за 2020 год, тыс. руб.</t>
  </si>
  <si>
    <t>Капитальный ремонт спортивного зала МОУ "Перфиловская СОШ"</t>
  </si>
  <si>
    <t>2020 г.</t>
  </si>
  <si>
    <t>Строительство ФАП-а в пос. Аршан (Аршанское сельское поселение)</t>
  </si>
  <si>
    <t>Реконструкция здания МКОУ ДО "Детская школа искусств" с. Шерагул Шерагульское сельское поселение)"</t>
  </si>
  <si>
    <t xml:space="preserve">Капитальный ремонт здания МКУК "Культурно-досуговый центр с.Бурхун" </t>
  </si>
  <si>
    <t>Капитальный ремонт здания МКУК "Культурно-досуговый центр пос. "Евдокимовский"</t>
  </si>
  <si>
    <t>Участие в проекте в 2020 году 4 учреждений: КДЦ с. Котик, КДЦ с.Умыган, КДЦ д.Нижний Бурбук, МДК «Прометей</t>
  </si>
  <si>
    <t>Строительство крытого хоккейного корта в с. Шерагул</t>
  </si>
  <si>
    <t>Подпрограмма "Развитие благоустройства территорий муниципальных образований Иркутской области" на 2018-2024 гг. Государственной программы Иркутской области "Формирование современной городской среды" на 2018-2024 гг.</t>
  </si>
  <si>
    <t>Благотворительная программа «Добрый лед» Благотворительного фонда Е. и Г. Тимченко</t>
  </si>
  <si>
    <t>Приобретение блочно-модульной котельной на твердом топливе типа "Терморобот" в МОУ "Гуранская СОШ", 400 кВт (200 х 2 шт.)</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</si>
  <si>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</si>
  <si>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</si>
  <si>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Капитальный ремонт наружных сетей тепло и водоснабжения оттепловой камеры № 2 до тепловой камеры № 4 с.Бурхун</t>
  </si>
  <si>
    <t>Обеспечение защиты населения от чрезвычайных ситуаций природного и техногенного характера, ликвидация последствий чрезвычайных ситуаций на территории Тулунского района</t>
  </si>
  <si>
    <t>Подпрограмма «Обеспечение защиты населения и территории Тулунского района от чрезвычайных ситуаций природного и техногенного характера» на 2020-2024 гг. муниципальной программы «Обеспечение комплексных мер безопасности на территории Тулунского муниципального района» на 2020-2024 гг.</t>
  </si>
  <si>
    <t>Производство зерновых культур сельскохозяйственными организациями и КФХ Тулунского муниципального района</t>
  </si>
  <si>
    <t>Производство рапса сельскохозяйственными организациями и КФХ Тулунского муниципального района</t>
  </si>
  <si>
    <t>Производство картофеля сельскохозяйственными организациями и КФХ Тулунского муниципального района</t>
  </si>
  <si>
    <t>Согласно приказу ООО «Мугунский южный разрез» от 13.02.2020 г. № 26 «Об утверждении антикризисного плана повышения доходности на 2020 год» оплата по проекту «Освоение Южного блока Мугунского месторождения» перенесена на 2021 год.</t>
  </si>
  <si>
    <t>Производство овощей открытого грунта сельскохозяйственными организациями и КФХ Тулунского муниципального района</t>
  </si>
  <si>
    <t>Производство молока сельскохозяйственными организациями и КФХ Тулунского муниципального района</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</si>
  <si>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</si>
  <si>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Производство скота и птицы на убой (в живом весе) сельскохозяйственными организациями и КФХ Тулунского муниципального района</t>
  </si>
  <si>
    <t xml:space="preserve">Выполнено  </t>
  </si>
  <si>
    <t>Мероприятие выполнено не в полном объеме в связи с сокращеним поголовья молочных коров в ИП Глава КФХ Курбонов  И.С.</t>
  </si>
  <si>
    <t>Внесение изменений в генеральные планы сельских поселений Тулунского района (полномочия сельских поселений)</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</si>
  <si>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</si>
  <si>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Строительство мостового перехода через р. Кирей в с. Уйгат Тулунского района Иркутской области (полномочия сельского поселения)</t>
  </si>
  <si>
    <t xml:space="preserve">Получена ПСД на строительство, произведена экспертиза, начато строительство </t>
  </si>
  <si>
    <t>Начаты работы по строительству здания</t>
  </si>
  <si>
    <t>Корт запущен в эксплуатацию</t>
  </si>
  <si>
    <t xml:space="preserve">Выполнено благоустройствона территории 2-х сельских поселений ( Шерагульское, Икейское). </t>
  </si>
  <si>
    <t>Увеличение производства рапса; Инвестиционный проект "Развитие производства рапса в ООО "Парижское" Тулунского района Иркутской области"</t>
  </si>
  <si>
    <t>ООО "Парижское"</t>
  </si>
  <si>
    <t>Увеличение производства мяса; Инвестиционный проект "Развитие семейной животноводческой фермы для производства говядины ИП Глава К(Ф)Х Гордеев Андрей Владимирович"</t>
  </si>
  <si>
    <t>ИП Глава КФХ Гордеев А.В.</t>
  </si>
  <si>
    <t>Реализация инвестиционного проекта начнется с 2020 года, ведется работа по оформлению земель в собственность</t>
  </si>
  <si>
    <t>ООО "Транснефть Восток" договор пожертвования от 03.10.2019 г. № ТНВ-2199/01-43-19</t>
  </si>
  <si>
    <t xml:space="preserve">Капитальный ремонт здания МКУК "Культурно-досуговый центр с. Едогон" </t>
  </si>
  <si>
    <t>Строительство крытого хоккейного корта в д. Булюшкина</t>
  </si>
  <si>
    <t>Капитальный ремонт наружных сетей тепло и водоснабжения оттепловой камеры № 7 до тепловой камеры № 10 д. Афанасьева</t>
  </si>
  <si>
    <t>Не освоенны средства благотворительного пожертвования АО «Ангарская нефтехимическая компания» на приобретение паромов и строительство моста в с. Уйгат.  В соответствии с заключенным соглашением финансовые средства будут использованы в 2021 году.</t>
  </si>
  <si>
    <t>Выполнено не в полном объеме в связи с  тем, что субсидии на производство мяса в 2020 г. не выплачивалась, в связи с отсутсвие денежных средств в Министерстве сельского хозяйства Иркутской области (денежные средства были  сняты с бюджета МСХИО га выплаты пострадавшим от переувлажнения посвы ).</t>
  </si>
  <si>
    <t>Проведено районное трудовое соперничество (конкурс) предприятий и организаций агропромышленного комплекса, пищевой и перерабатывающей промышленности и передовиков производства.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</si>
</sst>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b/>
      <sz val="12"/>
      <name val="Times New Roman"/>
      <family val="1"/>
      <charset val="204"/>
    </font>
    <font>
      <b/>
      <sz val="12"/>
      <color rgb="FF000000"/>
      <name val="Times New Roman"/>
      <family val="1"/>
      <charset val="204"/>
    </font>
    <font>
      <sz val="12"/>
      <color rgb="FFFF0000"/>
      <name val="Times New Roman"/>
      <family val="1"/>
      <charset val="204"/>
    </font>
    <font>
      <sz val="11"/>
      <color rgb="FFFF0000"/>
      <name val="Calibri"/>
      <family val="2"/>
      <charset val="204"/>
      <scheme val="minor"/>
    </font>
    <font>
      <b/>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sz val="14"/>
      <color theme="1"/>
      <name val="Calibri"/>
      <family val="2"/>
      <charset val="204"/>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xf numFmtId="0" fontId="9" fillId="0" borderId="0" xfId="0" applyFont="1"/>
    <xf numFmtId="0" fontId="2" fillId="0" borderId="1" xfId="0" applyFont="1" applyBorder="1" applyAlignment="1">
      <alignment horizontal="center" vertical="center" readingOrder="1"/>
    </xf>
    <xf numFmtId="164" fontId="2" fillId="0" borderId="1" xfId="0" applyNumberFormat="1" applyFont="1" applyFill="1" applyBorder="1" applyAlignment="1">
      <alignment horizontal="center" vertical="center" readingOrder="1"/>
    </xf>
    <xf numFmtId="164" fontId="5" fillId="0" borderId="1" xfId="0" applyNumberFormat="1"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3" fillId="0" borderId="1" xfId="0" applyFont="1" applyBorder="1" applyAlignment="1">
      <alignment horizontal="center" vertical="center" readingOrder="1"/>
    </xf>
    <xf numFmtId="0" fontId="8" fillId="0" borderId="0" xfId="0" applyFont="1"/>
    <xf numFmtId="164" fontId="2"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center" vertical="center" wrapText="1" readingOrder="1"/>
    </xf>
    <xf numFmtId="0" fontId="5" fillId="3" borderId="1" xfId="0" applyFont="1" applyFill="1" applyBorder="1" applyAlignment="1">
      <alignment horizontal="left" vertical="center" wrapText="1" readingOrder="1"/>
    </xf>
    <xf numFmtId="164" fontId="1" fillId="3" borderId="1" xfId="0" applyNumberFormat="1" applyFont="1" applyFill="1" applyBorder="1" applyAlignment="1">
      <alignment horizontal="center" vertical="center" readingOrder="1"/>
    </xf>
    <xf numFmtId="164" fontId="1" fillId="0" borderId="1" xfId="0" applyNumberFormat="1" applyFont="1" applyFill="1" applyBorder="1" applyAlignment="1">
      <alignment horizontal="center" vertical="center" readingOrder="1"/>
    </xf>
    <xf numFmtId="0" fontId="2"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justify" vertical="center"/>
    </xf>
    <xf numFmtId="164" fontId="1" fillId="0" borderId="1" xfId="0" applyNumberFormat="1" applyFont="1" applyFill="1" applyBorder="1" applyAlignment="1">
      <alignment horizontal="center" vertical="center" wrapText="1" readingOrder="1"/>
    </xf>
    <xf numFmtId="0" fontId="3" fillId="0" borderId="1" xfId="0" applyFont="1" applyFill="1" applyBorder="1" applyAlignment="1">
      <alignment horizontal="left" vertical="center" wrapText="1" readingOrder="1"/>
    </xf>
    <xf numFmtId="0" fontId="2" fillId="0" borderId="1" xfId="0" applyFont="1" applyFill="1" applyBorder="1" applyAlignment="1">
      <alignment horizontal="center" vertical="center" wrapText="1" readingOrder="1"/>
    </xf>
    <xf numFmtId="0" fontId="3" fillId="0" borderId="1" xfId="0" applyFont="1" applyFill="1" applyBorder="1" applyAlignment="1">
      <alignment horizontal="left" vertical="center" wrapText="1" readingOrder="1"/>
    </xf>
    <xf numFmtId="0" fontId="3" fillId="0" borderId="1" xfId="0" applyFont="1" applyFill="1" applyBorder="1" applyAlignment="1">
      <alignment horizontal="center" vertical="center" wrapText="1" readingOrder="1"/>
    </xf>
    <xf numFmtId="9" fontId="2" fillId="0" borderId="1" xfId="0" applyNumberFormat="1"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xf numFmtId="0" fontId="11" fillId="0" borderId="0" xfId="0" applyFont="1" applyAlignment="1">
      <alignment horizontal="center" vertical="center" wrapText="1" readingOrder="1"/>
    </xf>
    <xf numFmtId="0" fontId="11" fillId="0" borderId="0" xfId="0" applyFont="1" applyAlignment="1">
      <alignment horizontal="center" vertical="center" readingOrder="1"/>
    </xf>
    <xf numFmtId="9" fontId="3" fillId="0" borderId="1" xfId="0" applyNumberFormat="1" applyFont="1" applyFill="1" applyBorder="1" applyAlignment="1">
      <alignment horizontal="center" vertical="center" wrapText="1" readingOrder="1"/>
    </xf>
    <xf numFmtId="0" fontId="6" fillId="0" borderId="1" xfId="0" applyFont="1" applyFill="1" applyBorder="1" applyAlignment="1">
      <alignment horizontal="left" vertical="center" wrapText="1" readingOrder="1"/>
    </xf>
    <xf numFmtId="0" fontId="1" fillId="3"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 fillId="3" borderId="1" xfId="0" applyFont="1" applyFill="1" applyBorder="1" applyAlignment="1">
      <alignment horizontal="center" vertical="center" wrapText="1" readingOrder="1"/>
    </xf>
    <xf numFmtId="0" fontId="1" fillId="3" borderId="1" xfId="0" applyFont="1" applyFill="1" applyBorder="1" applyAlignment="1">
      <alignment horizontal="left" vertical="center" wrapText="1" readingOrder="1"/>
    </xf>
    <xf numFmtId="9" fontId="2" fillId="0" borderId="1" xfId="0" applyNumberFormat="1" applyFont="1" applyFill="1" applyBorder="1" applyAlignment="1">
      <alignment horizontal="left" vertical="center" wrapText="1" readingOrder="1"/>
    </xf>
    <xf numFmtId="9" fontId="3" fillId="0" borderId="1" xfId="0" applyNumberFormat="1" applyFont="1" applyFill="1" applyBorder="1" applyAlignment="1">
      <alignment horizontal="left" vertical="center" wrapText="1" readingOrder="1"/>
    </xf>
    <xf numFmtId="0" fontId="10"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 fillId="4"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2" fillId="4" borderId="1" xfId="0" applyFont="1" applyFill="1" applyBorder="1" applyAlignment="1">
      <alignment horizontal="center" vertical="center" wrapText="1" readingOrder="1"/>
    </xf>
    <xf numFmtId="0" fontId="0" fillId="0" borderId="1" xfId="0" applyFont="1" applyFill="1" applyBorder="1" applyAlignment="1">
      <alignment horizontal="left" vertical="center" wrapText="1" readingOrder="1"/>
    </xf>
    <xf numFmtId="0" fontId="0" fillId="0" borderId="1" xfId="0" applyFill="1" applyBorder="1" applyAlignment="1">
      <alignment horizontal="center" vertical="center" wrapText="1" readingOrder="1"/>
    </xf>
    <xf numFmtId="0" fontId="0" fillId="0" borderId="1" xfId="0" applyFill="1" applyBorder="1" applyAlignment="1">
      <alignment horizontal="left" vertical="center" wrapText="1" readingOrder="1"/>
    </xf>
    <xf numFmtId="0" fontId="0" fillId="0" borderId="1" xfId="0" applyBorder="1" applyAlignment="1">
      <alignment horizontal="left" vertical="center" wrapText="1" readingOrder="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2;&#1086;&#1083;&#1086;&#1094;&#1080;&#1083;&#1086;\Documents\&#1055;&#1083;&#1072;&#1085;&#1080;&#1088;&#1086;&#1074;&#1072;&#1085;&#1080;&#1077;\&#1057;&#1058;&#1056;&#1040;&#1058;&#1045;&#1043;&#1048;&#1063;&#1045;&#1057;&#1050;&#1054;&#1045;%20&#1055;&#1051;&#1040;&#1053;&#1048;&#1056;&#1054;&#1042;&#1040;&#1053;&#1048;&#1045;\2019%20&#1075;&#1086;&#1076;\&#1055;&#1086;&#1089;.%20&#1086;&#1073;%20&#1091;&#1090;&#1074;.%20&#1087;&#1083;&#1072;&#1085;&#1072;%20&#1084;&#1077;&#1088;&#1086;&#1087;&#1088;\&#1055;&#1051;&#1040;&#1053;%20&#1052;&#1045;&#1056;&#1054;&#1056;.%20%20&#1076;&#1083;&#1103;%20&#1091;&#1090;&#1074;&#1077;&#1088;&#1078;&#1076;&#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s>
    <sheetDataSet>
      <sheetData sheetId="0">
        <row r="29">
          <cell r="C29" t="str">
            <v>Подпрограмма «Дошкольное, общее и дополнительное образование» 2019-2024 гг. Государственной программы Иркутской области "Развитие образования" на 2019-2024 гг.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1"/>
  <sheetViews>
    <sheetView tabSelected="1" view="pageBreakPreview" zoomScale="80" zoomScaleNormal="80" zoomScaleSheetLayoutView="80" workbookViewId="0">
      <selection activeCell="C6" sqref="C6"/>
    </sheetView>
  </sheetViews>
  <sheetFormatPr defaultRowHeight="15" x14ac:dyDescent="0.25"/>
  <cols>
    <col min="1" max="1" width="5.28515625" customWidth="1"/>
    <col min="2" max="2" width="40.7109375" customWidth="1"/>
    <col min="3" max="3" width="57" customWidth="1"/>
    <col min="4" max="4" width="15.28515625" customWidth="1"/>
    <col min="5" max="5" width="18.28515625" customWidth="1"/>
    <col min="6" max="6" width="18.85546875" customWidth="1"/>
    <col min="7" max="7" width="20" customWidth="1"/>
    <col min="8" max="8" width="13.28515625" customWidth="1"/>
    <col min="9" max="9" width="15.85546875" customWidth="1"/>
    <col min="10" max="10" width="37.85546875" customWidth="1"/>
    <col min="11" max="11" width="30.7109375" customWidth="1"/>
  </cols>
  <sheetData>
    <row r="1" spans="1:11" ht="22.5" customHeight="1" x14ac:dyDescent="0.3">
      <c r="A1" s="5"/>
      <c r="B1" s="5"/>
      <c r="C1" s="5"/>
      <c r="D1" s="5"/>
      <c r="E1" s="5"/>
      <c r="F1" s="5"/>
      <c r="G1" s="5"/>
      <c r="H1" s="19"/>
      <c r="I1" s="41" t="s">
        <v>77</v>
      </c>
      <c r="J1" s="42"/>
      <c r="K1" s="42"/>
    </row>
    <row r="2" spans="1:11" ht="135" customHeight="1" x14ac:dyDescent="0.3">
      <c r="A2" s="5"/>
      <c r="B2" s="5"/>
      <c r="C2" s="5"/>
      <c r="D2" s="5"/>
      <c r="E2" s="5"/>
      <c r="F2" s="5"/>
      <c r="G2" s="5"/>
      <c r="H2" s="20"/>
      <c r="I2" s="43" t="s">
        <v>91</v>
      </c>
      <c r="J2" s="42"/>
      <c r="K2" s="42"/>
    </row>
    <row r="3" spans="1:11" ht="18.75" x14ac:dyDescent="0.3">
      <c r="A3" s="5"/>
      <c r="B3" s="5"/>
      <c r="C3" s="5"/>
      <c r="D3" s="5"/>
      <c r="E3" s="5"/>
      <c r="F3" s="5"/>
      <c r="G3" s="5"/>
      <c r="H3" s="5"/>
      <c r="I3" s="5"/>
      <c r="J3" s="5"/>
      <c r="K3" s="5"/>
    </row>
    <row r="4" spans="1:11" ht="36" customHeight="1" x14ac:dyDescent="0.25">
      <c r="A4" s="31" t="s">
        <v>90</v>
      </c>
      <c r="B4" s="32"/>
      <c r="C4" s="32"/>
      <c r="D4" s="32"/>
      <c r="E4" s="32"/>
      <c r="F4" s="32"/>
      <c r="G4" s="32"/>
      <c r="H4" s="32"/>
      <c r="I4" s="32"/>
      <c r="J4" s="32"/>
      <c r="K4" s="32"/>
    </row>
    <row r="5" spans="1:11" ht="18.75" x14ac:dyDescent="0.3">
      <c r="A5" s="5"/>
      <c r="B5" s="5"/>
      <c r="C5" s="5"/>
      <c r="D5" s="5"/>
      <c r="E5" s="5"/>
      <c r="F5" s="5"/>
      <c r="G5" s="5"/>
      <c r="H5" s="5"/>
      <c r="I5" s="5"/>
      <c r="J5" s="5"/>
      <c r="K5" s="5"/>
    </row>
    <row r="6" spans="1:11" ht="94.5" x14ac:dyDescent="0.25">
      <c r="A6" s="17" t="s">
        <v>8</v>
      </c>
      <c r="B6" s="18" t="s">
        <v>0</v>
      </c>
      <c r="C6" s="18" t="s">
        <v>1</v>
      </c>
      <c r="D6" s="18" t="s">
        <v>2</v>
      </c>
      <c r="E6" s="18" t="s">
        <v>3</v>
      </c>
      <c r="F6" s="18" t="s">
        <v>4</v>
      </c>
      <c r="G6" s="18" t="s">
        <v>92</v>
      </c>
      <c r="H6" s="18" t="s">
        <v>93</v>
      </c>
      <c r="I6" s="18" t="s">
        <v>5</v>
      </c>
      <c r="J6" s="18" t="s">
        <v>6</v>
      </c>
      <c r="K6" s="18" t="s">
        <v>7</v>
      </c>
    </row>
    <row r="7" spans="1:11" ht="15.75" x14ac:dyDescent="0.25">
      <c r="A7" s="6">
        <v>1</v>
      </c>
      <c r="B7" s="6">
        <v>2</v>
      </c>
      <c r="C7" s="6">
        <v>3</v>
      </c>
      <c r="D7" s="6">
        <v>4</v>
      </c>
      <c r="E7" s="6">
        <v>5</v>
      </c>
      <c r="F7" s="6">
        <v>6</v>
      </c>
      <c r="G7" s="18">
        <v>7</v>
      </c>
      <c r="H7" s="18">
        <v>8</v>
      </c>
      <c r="I7" s="10">
        <v>9</v>
      </c>
      <c r="J7" s="6">
        <v>10</v>
      </c>
      <c r="K7" s="6">
        <v>11</v>
      </c>
    </row>
    <row r="8" spans="1:11" ht="15.75" x14ac:dyDescent="0.25">
      <c r="A8" s="37"/>
      <c r="B8" s="35" t="s">
        <v>78</v>
      </c>
      <c r="C8" s="35"/>
      <c r="D8" s="35"/>
      <c r="E8" s="35"/>
      <c r="F8" s="14" t="s">
        <v>9</v>
      </c>
      <c r="G8" s="15">
        <f>G9+G10+G11+G12</f>
        <v>800286.7</v>
      </c>
      <c r="H8" s="15">
        <f>H9+H10+H11+H12</f>
        <v>592347.19999999995</v>
      </c>
      <c r="I8" s="15">
        <f>H8/G8*100</f>
        <v>74.016874202707612</v>
      </c>
      <c r="J8" s="38" t="s">
        <v>80</v>
      </c>
      <c r="K8" s="35"/>
    </row>
    <row r="9" spans="1:11" ht="15.75" x14ac:dyDescent="0.25">
      <c r="A9" s="37"/>
      <c r="B9" s="35"/>
      <c r="C9" s="35"/>
      <c r="D9" s="35"/>
      <c r="E9" s="35"/>
      <c r="F9" s="14" t="s">
        <v>10</v>
      </c>
      <c r="G9" s="15">
        <f>G15+G26+G37+G78+G94+G135+G146+G157+G245+G256</f>
        <v>94782.400000000009</v>
      </c>
      <c r="H9" s="15">
        <f>H15+H26+H37+H78+H94+H135+H146+H157+H245+H256</f>
        <v>22712</v>
      </c>
      <c r="I9" s="15">
        <f t="shared" ref="I9:I12" si="0">H9/G9*100</f>
        <v>23.962254595789933</v>
      </c>
      <c r="J9" s="38"/>
      <c r="K9" s="35"/>
    </row>
    <row r="10" spans="1:11" ht="15.75" x14ac:dyDescent="0.25">
      <c r="A10" s="37"/>
      <c r="B10" s="35"/>
      <c r="C10" s="35"/>
      <c r="D10" s="35"/>
      <c r="E10" s="35"/>
      <c r="F10" s="14" t="s">
        <v>11</v>
      </c>
      <c r="G10" s="15">
        <f>G16+G27+G38+G79+G95+G136+G147+G158+G246+G257</f>
        <v>320904.09999999998</v>
      </c>
      <c r="H10" s="15">
        <f>H16+H27+H38+H79+H95+H136+H147+H158+H246+H257</f>
        <v>411456</v>
      </c>
      <c r="I10" s="15">
        <f t="shared" si="0"/>
        <v>128.21774480288661</v>
      </c>
      <c r="J10" s="38"/>
      <c r="K10" s="35"/>
    </row>
    <row r="11" spans="1:11" ht="15.75" x14ac:dyDescent="0.25">
      <c r="A11" s="37"/>
      <c r="B11" s="35"/>
      <c r="C11" s="35"/>
      <c r="D11" s="35"/>
      <c r="E11" s="35"/>
      <c r="F11" s="14" t="s">
        <v>12</v>
      </c>
      <c r="G11" s="15">
        <f>G17+G28+G39+G80+G96+G137+G148+G159+G247+G258</f>
        <v>17530.400000000001</v>
      </c>
      <c r="H11" s="15">
        <f>H17+H28+H39+H80+H96+H137+H148+H159+H247+H258</f>
        <v>17530.400000000001</v>
      </c>
      <c r="I11" s="15">
        <f t="shared" si="0"/>
        <v>100</v>
      </c>
      <c r="J11" s="38"/>
      <c r="K11" s="35"/>
    </row>
    <row r="12" spans="1:11" ht="34.5" customHeight="1" x14ac:dyDescent="0.25">
      <c r="A12" s="37"/>
      <c r="B12" s="35"/>
      <c r="C12" s="35"/>
      <c r="D12" s="35"/>
      <c r="E12" s="35"/>
      <c r="F12" s="14" t="s">
        <v>13</v>
      </c>
      <c r="G12" s="15">
        <f>G18+G29+G40+G81+G97+G138+G149+G160+G248+G259</f>
        <v>367069.8</v>
      </c>
      <c r="H12" s="15">
        <f>H18+H29+H40+H81+H97+H138+H149+H160+H248+H259</f>
        <v>140648.79999999999</v>
      </c>
      <c r="I12" s="15">
        <f t="shared" si="0"/>
        <v>38.3166362364869</v>
      </c>
      <c r="J12" s="38"/>
      <c r="K12" s="35"/>
    </row>
    <row r="13" spans="1:11" ht="15.75" x14ac:dyDescent="0.25">
      <c r="A13" s="36" t="s">
        <v>14</v>
      </c>
      <c r="B13" s="36"/>
      <c r="C13" s="36"/>
      <c r="D13" s="36"/>
      <c r="E13" s="36"/>
      <c r="F13" s="36"/>
      <c r="G13" s="36"/>
      <c r="H13" s="36"/>
      <c r="I13" s="36"/>
      <c r="J13" s="36"/>
      <c r="K13" s="36"/>
    </row>
    <row r="14" spans="1:11" ht="15.75" x14ac:dyDescent="0.25">
      <c r="A14" s="24"/>
      <c r="B14" s="28" t="s">
        <v>15</v>
      </c>
      <c r="C14" s="24"/>
      <c r="D14" s="24"/>
      <c r="E14" s="24"/>
      <c r="F14" s="9" t="s">
        <v>9</v>
      </c>
      <c r="G14" s="16">
        <f>G15+G16+G17+G18</f>
        <v>332.7</v>
      </c>
      <c r="H14" s="16">
        <f>H15+H16+H17+H18</f>
        <v>332.7</v>
      </c>
      <c r="I14" s="16">
        <f>H14/G14*100</f>
        <v>100</v>
      </c>
      <c r="J14" s="29" t="s">
        <v>81</v>
      </c>
      <c r="K14" s="24"/>
    </row>
    <row r="15" spans="1:11" ht="15.75" x14ac:dyDescent="0.25">
      <c r="A15" s="24"/>
      <c r="B15" s="28"/>
      <c r="C15" s="24"/>
      <c r="D15" s="24"/>
      <c r="E15" s="24"/>
      <c r="F15" s="9" t="s">
        <v>10</v>
      </c>
      <c r="G15" s="16">
        <f>G20</f>
        <v>15.1</v>
      </c>
      <c r="H15" s="16">
        <f>H20</f>
        <v>15.1</v>
      </c>
      <c r="I15" s="16">
        <f t="shared" ref="I15:I18" si="1">H15/G15*100</f>
        <v>100</v>
      </c>
      <c r="J15" s="29"/>
      <c r="K15" s="24"/>
    </row>
    <row r="16" spans="1:11" ht="15.75" x14ac:dyDescent="0.25">
      <c r="A16" s="24"/>
      <c r="B16" s="28"/>
      <c r="C16" s="24"/>
      <c r="D16" s="24"/>
      <c r="E16" s="24"/>
      <c r="F16" s="9" t="s">
        <v>11</v>
      </c>
      <c r="G16" s="16">
        <f t="shared" ref="G16:H16" si="2">G21</f>
        <v>124.4</v>
      </c>
      <c r="H16" s="16">
        <f t="shared" si="2"/>
        <v>124.4</v>
      </c>
      <c r="I16" s="16">
        <f t="shared" si="1"/>
        <v>100</v>
      </c>
      <c r="J16" s="29"/>
      <c r="K16" s="24"/>
    </row>
    <row r="17" spans="1:11" ht="15.75" x14ac:dyDescent="0.25">
      <c r="A17" s="24"/>
      <c r="B17" s="28"/>
      <c r="C17" s="24"/>
      <c r="D17" s="24"/>
      <c r="E17" s="24"/>
      <c r="F17" s="9" t="s">
        <v>12</v>
      </c>
      <c r="G17" s="16">
        <f t="shared" ref="G17:H17" si="3">G22</f>
        <v>193.2</v>
      </c>
      <c r="H17" s="16">
        <f t="shared" si="3"/>
        <v>193.2</v>
      </c>
      <c r="I17" s="16">
        <f t="shared" si="1"/>
        <v>100</v>
      </c>
      <c r="J17" s="29"/>
      <c r="K17" s="24"/>
    </row>
    <row r="18" spans="1:11" ht="31.5" x14ac:dyDescent="0.25">
      <c r="A18" s="24"/>
      <c r="B18" s="28"/>
      <c r="C18" s="24"/>
      <c r="D18" s="24"/>
      <c r="E18" s="24"/>
      <c r="F18" s="9" t="s">
        <v>13</v>
      </c>
      <c r="G18" s="16">
        <f t="shared" ref="G18:H18" si="4">G23</f>
        <v>0</v>
      </c>
      <c r="H18" s="16">
        <f t="shared" si="4"/>
        <v>0</v>
      </c>
      <c r="I18" s="16" t="e">
        <f t="shared" si="1"/>
        <v>#DIV/0!</v>
      </c>
      <c r="J18" s="29"/>
      <c r="K18" s="24"/>
    </row>
    <row r="19" spans="1:11" ht="15.75" customHeight="1" x14ac:dyDescent="0.25">
      <c r="A19" s="24" t="s">
        <v>16</v>
      </c>
      <c r="B19" s="30" t="s">
        <v>94</v>
      </c>
      <c r="C19" s="30" t="str">
        <f>[1]Лист3!$C$29</f>
        <v>Подпрограмма «Дошкольное, общее и дополнительное образование» 2019-2024 гг. Государственной программы Иркутской области "Развитие образования" на 2019-2024 гг.</v>
      </c>
      <c r="D19" s="24" t="s">
        <v>95</v>
      </c>
      <c r="E19" s="24" t="s">
        <v>73</v>
      </c>
      <c r="F19" s="9" t="s">
        <v>9</v>
      </c>
      <c r="G19" s="16">
        <f>G20+G21+G22+G23</f>
        <v>332.7</v>
      </c>
      <c r="H19" s="16">
        <f>H20+H21+H22+H23</f>
        <v>332.7</v>
      </c>
      <c r="I19" s="16">
        <f>H19/G19*100</f>
        <v>100</v>
      </c>
      <c r="J19" s="30" t="s">
        <v>82</v>
      </c>
      <c r="K19" s="30"/>
    </row>
    <row r="20" spans="1:11" ht="15.75" x14ac:dyDescent="0.25">
      <c r="A20" s="24"/>
      <c r="B20" s="30"/>
      <c r="C20" s="30"/>
      <c r="D20" s="24"/>
      <c r="E20" s="24"/>
      <c r="F20" s="23" t="s">
        <v>10</v>
      </c>
      <c r="G20" s="7">
        <v>15.1</v>
      </c>
      <c r="H20" s="7">
        <v>15.1</v>
      </c>
      <c r="I20" s="7">
        <f t="shared" ref="I20:I23" si="5">H20/G20*100</f>
        <v>100</v>
      </c>
      <c r="J20" s="30"/>
      <c r="K20" s="30"/>
    </row>
    <row r="21" spans="1:11" ht="15.75" x14ac:dyDescent="0.25">
      <c r="A21" s="24"/>
      <c r="B21" s="30"/>
      <c r="C21" s="30"/>
      <c r="D21" s="24"/>
      <c r="E21" s="24"/>
      <c r="F21" s="23" t="s">
        <v>11</v>
      </c>
      <c r="G21" s="7">
        <v>124.4</v>
      </c>
      <c r="H21" s="7">
        <v>124.4</v>
      </c>
      <c r="I21" s="7">
        <f t="shared" si="5"/>
        <v>100</v>
      </c>
      <c r="J21" s="30"/>
      <c r="K21" s="30"/>
    </row>
    <row r="22" spans="1:11" ht="15.75" x14ac:dyDescent="0.25">
      <c r="A22" s="24"/>
      <c r="B22" s="30"/>
      <c r="C22" s="30"/>
      <c r="D22" s="24"/>
      <c r="E22" s="24"/>
      <c r="F22" s="23" t="s">
        <v>12</v>
      </c>
      <c r="G22" s="7">
        <v>193.2</v>
      </c>
      <c r="H22" s="7">
        <v>193.2</v>
      </c>
      <c r="I22" s="7">
        <f t="shared" si="5"/>
        <v>100</v>
      </c>
      <c r="J22" s="30"/>
      <c r="K22" s="30"/>
    </row>
    <row r="23" spans="1:11" ht="31.5" x14ac:dyDescent="0.25">
      <c r="A23" s="24"/>
      <c r="B23" s="30"/>
      <c r="C23" s="30"/>
      <c r="D23" s="24"/>
      <c r="E23" s="24"/>
      <c r="F23" s="23" t="s">
        <v>13</v>
      </c>
      <c r="G23" s="7">
        <v>0</v>
      </c>
      <c r="H23" s="7">
        <v>0</v>
      </c>
      <c r="I23" s="7" t="e">
        <f t="shared" si="5"/>
        <v>#DIV/0!</v>
      </c>
      <c r="J23" s="30"/>
      <c r="K23" s="30"/>
    </row>
    <row r="24" spans="1:11" ht="15.75" x14ac:dyDescent="0.25">
      <c r="A24" s="36" t="s">
        <v>19</v>
      </c>
      <c r="B24" s="36"/>
      <c r="C24" s="36"/>
      <c r="D24" s="36"/>
      <c r="E24" s="36"/>
      <c r="F24" s="36"/>
      <c r="G24" s="36"/>
      <c r="H24" s="36"/>
      <c r="I24" s="36"/>
      <c r="J24" s="36"/>
      <c r="K24" s="36"/>
    </row>
    <row r="25" spans="1:11" ht="15.75" x14ac:dyDescent="0.25">
      <c r="A25" s="28"/>
      <c r="B25" s="28" t="s">
        <v>15</v>
      </c>
      <c r="C25" s="28"/>
      <c r="D25" s="28"/>
      <c r="E25" s="28"/>
      <c r="F25" s="9" t="s">
        <v>9</v>
      </c>
      <c r="G25" s="16">
        <f>G26+G27+G28+G29</f>
        <v>24684.799999999999</v>
      </c>
      <c r="H25" s="16">
        <f>H26+H27+H28+H29</f>
        <v>24684.799999999999</v>
      </c>
      <c r="I25" s="16">
        <f>H25/G25*100</f>
        <v>100</v>
      </c>
      <c r="J25" s="29" t="s">
        <v>21</v>
      </c>
      <c r="K25" s="28"/>
    </row>
    <row r="26" spans="1:11" ht="15.75" x14ac:dyDescent="0.25">
      <c r="A26" s="28"/>
      <c r="B26" s="28"/>
      <c r="C26" s="28"/>
      <c r="D26" s="28"/>
      <c r="E26" s="28"/>
      <c r="F26" s="9" t="s">
        <v>10</v>
      </c>
      <c r="G26" s="16">
        <f>G31</f>
        <v>0</v>
      </c>
      <c r="H26" s="16">
        <f>H31</f>
        <v>0</v>
      </c>
      <c r="I26" s="16" t="e">
        <f t="shared" ref="I26:I29" si="6">H26/G26*100</f>
        <v>#DIV/0!</v>
      </c>
      <c r="J26" s="29"/>
      <c r="K26" s="28"/>
    </row>
    <row r="27" spans="1:11" ht="15.75" x14ac:dyDescent="0.25">
      <c r="A27" s="28"/>
      <c r="B27" s="28"/>
      <c r="C27" s="28"/>
      <c r="D27" s="28"/>
      <c r="E27" s="28"/>
      <c r="F27" s="9" t="s">
        <v>11</v>
      </c>
      <c r="G27" s="16">
        <f t="shared" ref="G27:H27" si="7">G32</f>
        <v>0</v>
      </c>
      <c r="H27" s="16">
        <f t="shared" si="7"/>
        <v>0</v>
      </c>
      <c r="I27" s="16" t="e">
        <f t="shared" si="6"/>
        <v>#DIV/0!</v>
      </c>
      <c r="J27" s="29"/>
      <c r="K27" s="28"/>
    </row>
    <row r="28" spans="1:11" ht="15.75" x14ac:dyDescent="0.25">
      <c r="A28" s="28"/>
      <c r="B28" s="28"/>
      <c r="C28" s="28"/>
      <c r="D28" s="28"/>
      <c r="E28" s="28"/>
      <c r="F28" s="9" t="s">
        <v>12</v>
      </c>
      <c r="G28" s="16">
        <f t="shared" ref="G28:H28" si="8">G33</f>
        <v>0</v>
      </c>
      <c r="H28" s="16">
        <f t="shared" si="8"/>
        <v>0</v>
      </c>
      <c r="I28" s="16" t="e">
        <f t="shared" si="6"/>
        <v>#DIV/0!</v>
      </c>
      <c r="J28" s="29"/>
      <c r="K28" s="28"/>
    </row>
    <row r="29" spans="1:11" ht="31.5" x14ac:dyDescent="0.25">
      <c r="A29" s="28"/>
      <c r="B29" s="28"/>
      <c r="C29" s="28"/>
      <c r="D29" s="28"/>
      <c r="E29" s="28"/>
      <c r="F29" s="9" t="s">
        <v>13</v>
      </c>
      <c r="G29" s="16">
        <f t="shared" ref="G29:H29" si="9">G34</f>
        <v>24684.799999999999</v>
      </c>
      <c r="H29" s="16">
        <f t="shared" si="9"/>
        <v>24684.799999999999</v>
      </c>
      <c r="I29" s="16">
        <f t="shared" si="6"/>
        <v>100</v>
      </c>
      <c r="J29" s="29"/>
      <c r="K29" s="28"/>
    </row>
    <row r="30" spans="1:11" ht="15.75" x14ac:dyDescent="0.25">
      <c r="A30" s="24" t="s">
        <v>16</v>
      </c>
      <c r="B30" s="30" t="s">
        <v>96</v>
      </c>
      <c r="C30" s="30" t="s">
        <v>132</v>
      </c>
      <c r="D30" s="24" t="s">
        <v>95</v>
      </c>
      <c r="E30" s="24" t="s">
        <v>73</v>
      </c>
      <c r="F30" s="9" t="s">
        <v>9</v>
      </c>
      <c r="G30" s="16">
        <f>G31+G32+G33+G34</f>
        <v>24684.799999999999</v>
      </c>
      <c r="H30" s="16">
        <f>H31+H32+H33+H34</f>
        <v>24684.799999999999</v>
      </c>
      <c r="I30" s="16">
        <f>H30/G30*100</f>
        <v>100</v>
      </c>
      <c r="J30" s="30" t="s">
        <v>20</v>
      </c>
      <c r="K30" s="30"/>
    </row>
    <row r="31" spans="1:11" ht="15.75" x14ac:dyDescent="0.25">
      <c r="A31" s="24"/>
      <c r="B31" s="30"/>
      <c r="C31" s="30"/>
      <c r="D31" s="24"/>
      <c r="E31" s="24"/>
      <c r="F31" s="23" t="s">
        <v>10</v>
      </c>
      <c r="G31" s="7">
        <v>0</v>
      </c>
      <c r="H31" s="7">
        <v>0</v>
      </c>
      <c r="I31" s="7" t="e">
        <f t="shared" ref="I31:I34" si="10">H31/G31*100</f>
        <v>#DIV/0!</v>
      </c>
      <c r="J31" s="30"/>
      <c r="K31" s="30"/>
    </row>
    <row r="32" spans="1:11" ht="15.75" x14ac:dyDescent="0.25">
      <c r="A32" s="24"/>
      <c r="B32" s="30"/>
      <c r="C32" s="30"/>
      <c r="D32" s="24"/>
      <c r="E32" s="24"/>
      <c r="F32" s="23" t="s">
        <v>11</v>
      </c>
      <c r="G32" s="7">
        <v>0</v>
      </c>
      <c r="H32" s="7">
        <v>0</v>
      </c>
      <c r="I32" s="7" t="e">
        <f t="shared" si="10"/>
        <v>#DIV/0!</v>
      </c>
      <c r="J32" s="30"/>
      <c r="K32" s="30"/>
    </row>
    <row r="33" spans="1:11" ht="15.75" x14ac:dyDescent="0.25">
      <c r="A33" s="24"/>
      <c r="B33" s="30"/>
      <c r="C33" s="30"/>
      <c r="D33" s="24"/>
      <c r="E33" s="24"/>
      <c r="F33" s="23" t="s">
        <v>12</v>
      </c>
      <c r="G33" s="7">
        <v>0</v>
      </c>
      <c r="H33" s="7">
        <v>0</v>
      </c>
      <c r="I33" s="7" t="e">
        <f t="shared" si="10"/>
        <v>#DIV/0!</v>
      </c>
      <c r="J33" s="30"/>
      <c r="K33" s="30"/>
    </row>
    <row r="34" spans="1:11" ht="36" customHeight="1" x14ac:dyDescent="0.25">
      <c r="A34" s="24"/>
      <c r="B34" s="30"/>
      <c r="C34" s="30"/>
      <c r="D34" s="24"/>
      <c r="E34" s="24"/>
      <c r="F34" s="23" t="s">
        <v>13</v>
      </c>
      <c r="G34" s="7">
        <v>24684.799999999999</v>
      </c>
      <c r="H34" s="7">
        <v>24684.799999999999</v>
      </c>
      <c r="I34" s="7">
        <f t="shared" si="10"/>
        <v>100</v>
      </c>
      <c r="J34" s="30"/>
      <c r="K34" s="30"/>
    </row>
    <row r="35" spans="1:11" ht="15.75" x14ac:dyDescent="0.25">
      <c r="A35" s="28" t="s">
        <v>26</v>
      </c>
      <c r="B35" s="28"/>
      <c r="C35" s="28"/>
      <c r="D35" s="28"/>
      <c r="E35" s="28"/>
      <c r="F35" s="28"/>
      <c r="G35" s="28"/>
      <c r="H35" s="28"/>
      <c r="I35" s="28"/>
      <c r="J35" s="28"/>
      <c r="K35" s="28"/>
    </row>
    <row r="36" spans="1:11" ht="15.75" x14ac:dyDescent="0.25">
      <c r="A36" s="28"/>
      <c r="B36" s="28" t="s">
        <v>15</v>
      </c>
      <c r="C36" s="28"/>
      <c r="D36" s="28"/>
      <c r="E36" s="28"/>
      <c r="F36" s="9" t="s">
        <v>9</v>
      </c>
      <c r="G36" s="16">
        <f>G37+G38+G39+G40</f>
        <v>72678.3</v>
      </c>
      <c r="H36" s="16">
        <f>H37+H38+H39+H40</f>
        <v>75031</v>
      </c>
      <c r="I36" s="16">
        <f>H36/G36*100</f>
        <v>103.23714231070346</v>
      </c>
      <c r="J36" s="29" t="s">
        <v>32</v>
      </c>
      <c r="K36" s="29"/>
    </row>
    <row r="37" spans="1:11" ht="15.75" x14ac:dyDescent="0.25">
      <c r="A37" s="28"/>
      <c r="B37" s="28"/>
      <c r="C37" s="28"/>
      <c r="D37" s="28"/>
      <c r="E37" s="28"/>
      <c r="F37" s="9" t="s">
        <v>10</v>
      </c>
      <c r="G37" s="16">
        <f>G42+G47+G52+G57+G62+G67+G72</f>
        <v>4655.3999999999996</v>
      </c>
      <c r="H37" s="16">
        <f>H42+H47+H52+H57+H62+H67+H72</f>
        <v>4655.3999999999996</v>
      </c>
      <c r="I37" s="16">
        <f t="shared" ref="I37:I40" si="11">H37/G37*100</f>
        <v>100</v>
      </c>
      <c r="J37" s="29"/>
      <c r="K37" s="29"/>
    </row>
    <row r="38" spans="1:11" ht="15.75" x14ac:dyDescent="0.25">
      <c r="A38" s="28"/>
      <c r="B38" s="28"/>
      <c r="C38" s="28"/>
      <c r="D38" s="28"/>
      <c r="E38" s="28"/>
      <c r="F38" s="9" t="s">
        <v>11</v>
      </c>
      <c r="G38" s="16">
        <f t="shared" ref="G38:H38" si="12">G43+G48+G53+G58+G63+G68+G73</f>
        <v>66867.700000000012</v>
      </c>
      <c r="H38" s="16">
        <f t="shared" si="12"/>
        <v>69220.400000000009</v>
      </c>
      <c r="I38" s="16">
        <f t="shared" si="11"/>
        <v>103.51844014374653</v>
      </c>
      <c r="J38" s="29"/>
      <c r="K38" s="29"/>
    </row>
    <row r="39" spans="1:11" ht="15.75" x14ac:dyDescent="0.25">
      <c r="A39" s="28"/>
      <c r="B39" s="28"/>
      <c r="C39" s="28"/>
      <c r="D39" s="28"/>
      <c r="E39" s="28"/>
      <c r="F39" s="9" t="s">
        <v>12</v>
      </c>
      <c r="G39" s="16">
        <f t="shared" ref="G39:H39" si="13">G44+G49+G54+G59+G64+G69+G74</f>
        <v>1155.2</v>
      </c>
      <c r="H39" s="16">
        <f t="shared" si="13"/>
        <v>1155.2</v>
      </c>
      <c r="I39" s="16">
        <f t="shared" si="11"/>
        <v>100</v>
      </c>
      <c r="J39" s="29"/>
      <c r="K39" s="29"/>
    </row>
    <row r="40" spans="1:11" ht="34.5" customHeight="1" x14ac:dyDescent="0.25">
      <c r="A40" s="28"/>
      <c r="B40" s="28"/>
      <c r="C40" s="28"/>
      <c r="D40" s="28"/>
      <c r="E40" s="28"/>
      <c r="F40" s="9" t="s">
        <v>13</v>
      </c>
      <c r="G40" s="16">
        <f t="shared" ref="G40:H40" si="14">G45+G50+G55+G60+G65+G70+G75</f>
        <v>0</v>
      </c>
      <c r="H40" s="16">
        <f t="shared" si="14"/>
        <v>0</v>
      </c>
      <c r="I40" s="16" t="e">
        <f t="shared" si="11"/>
        <v>#DIV/0!</v>
      </c>
      <c r="J40" s="29"/>
      <c r="K40" s="29"/>
    </row>
    <row r="41" spans="1:11" ht="15.75" x14ac:dyDescent="0.25">
      <c r="A41" s="24" t="s">
        <v>16</v>
      </c>
      <c r="B41" s="30" t="s">
        <v>27</v>
      </c>
      <c r="C41" s="30" t="s">
        <v>28</v>
      </c>
      <c r="D41" s="24" t="s">
        <v>95</v>
      </c>
      <c r="E41" s="24" t="s">
        <v>73</v>
      </c>
      <c r="F41" s="9" t="s">
        <v>9</v>
      </c>
      <c r="G41" s="16">
        <f>G42+G43+G44+G45</f>
        <v>17004.599999999999</v>
      </c>
      <c r="H41" s="16">
        <f>H42+H43+H44+H45</f>
        <v>17004.599999999999</v>
      </c>
      <c r="I41" s="16">
        <f>H41/G41*100</f>
        <v>100</v>
      </c>
      <c r="J41" s="30" t="s">
        <v>29</v>
      </c>
      <c r="K41" s="30" t="s">
        <v>123</v>
      </c>
    </row>
    <row r="42" spans="1:11" ht="15.75" x14ac:dyDescent="0.25">
      <c r="A42" s="24"/>
      <c r="B42" s="30"/>
      <c r="C42" s="30"/>
      <c r="D42" s="24"/>
      <c r="E42" s="24"/>
      <c r="F42" s="23" t="s">
        <v>10</v>
      </c>
      <c r="G42" s="7">
        <v>0</v>
      </c>
      <c r="H42" s="7">
        <v>0</v>
      </c>
      <c r="I42" s="7" t="e">
        <f t="shared" ref="I42:I45" si="15">H42/G42*100</f>
        <v>#DIV/0!</v>
      </c>
      <c r="J42" s="30"/>
      <c r="K42" s="30"/>
    </row>
    <row r="43" spans="1:11" ht="15.75" x14ac:dyDescent="0.25">
      <c r="A43" s="24"/>
      <c r="B43" s="30"/>
      <c r="C43" s="30"/>
      <c r="D43" s="24"/>
      <c r="E43" s="24"/>
      <c r="F43" s="23" t="s">
        <v>11</v>
      </c>
      <c r="G43" s="7">
        <v>16870</v>
      </c>
      <c r="H43" s="7">
        <v>16870</v>
      </c>
      <c r="I43" s="7">
        <f t="shared" si="15"/>
        <v>100</v>
      </c>
      <c r="J43" s="30"/>
      <c r="K43" s="30"/>
    </row>
    <row r="44" spans="1:11" ht="15.75" x14ac:dyDescent="0.25">
      <c r="A44" s="24"/>
      <c r="B44" s="30"/>
      <c r="C44" s="30"/>
      <c r="D44" s="24"/>
      <c r="E44" s="24"/>
      <c r="F44" s="23" t="s">
        <v>12</v>
      </c>
      <c r="G44" s="7">
        <v>134.6</v>
      </c>
      <c r="H44" s="7">
        <v>134.6</v>
      </c>
      <c r="I44" s="7">
        <f t="shared" si="15"/>
        <v>100</v>
      </c>
      <c r="J44" s="30"/>
      <c r="K44" s="30"/>
    </row>
    <row r="45" spans="1:11" ht="31.5" x14ac:dyDescent="0.25">
      <c r="A45" s="24"/>
      <c r="B45" s="30"/>
      <c r="C45" s="30"/>
      <c r="D45" s="24"/>
      <c r="E45" s="24"/>
      <c r="F45" s="23" t="s">
        <v>13</v>
      </c>
      <c r="G45" s="7">
        <v>0</v>
      </c>
      <c r="H45" s="7">
        <v>0</v>
      </c>
      <c r="I45" s="7" t="e">
        <f t="shared" si="15"/>
        <v>#DIV/0!</v>
      </c>
      <c r="J45" s="30"/>
      <c r="K45" s="30"/>
    </row>
    <row r="46" spans="1:11" ht="15.75" x14ac:dyDescent="0.25">
      <c r="A46" s="24" t="s">
        <v>17</v>
      </c>
      <c r="B46" s="30" t="s">
        <v>97</v>
      </c>
      <c r="C46" s="30" t="s">
        <v>89</v>
      </c>
      <c r="D46" s="24" t="s">
        <v>95</v>
      </c>
      <c r="E46" s="24" t="s">
        <v>73</v>
      </c>
      <c r="F46" s="9" t="s">
        <v>9</v>
      </c>
      <c r="G46" s="16">
        <f>G47+G48+G49+G50</f>
        <v>5986.2</v>
      </c>
      <c r="H46" s="16">
        <f>H47+H48+H49+H50</f>
        <v>5986.2</v>
      </c>
      <c r="I46" s="16">
        <f>H46/G46*100</f>
        <v>100</v>
      </c>
      <c r="J46" s="30" t="s">
        <v>29</v>
      </c>
      <c r="K46" s="34"/>
    </row>
    <row r="47" spans="1:11" ht="15.75" x14ac:dyDescent="0.25">
      <c r="A47" s="24"/>
      <c r="B47" s="30"/>
      <c r="C47" s="30"/>
      <c r="D47" s="24"/>
      <c r="E47" s="24"/>
      <c r="F47" s="23" t="s">
        <v>10</v>
      </c>
      <c r="G47" s="7">
        <v>4655.3999999999996</v>
      </c>
      <c r="H47" s="7">
        <v>4655.3999999999996</v>
      </c>
      <c r="I47" s="7">
        <f t="shared" ref="I47:I50" si="16">H47/G47*100</f>
        <v>100</v>
      </c>
      <c r="J47" s="30"/>
      <c r="K47" s="34"/>
    </row>
    <row r="48" spans="1:11" ht="15.75" x14ac:dyDescent="0.25">
      <c r="A48" s="24"/>
      <c r="B48" s="30"/>
      <c r="C48" s="30"/>
      <c r="D48" s="24"/>
      <c r="E48" s="24"/>
      <c r="F48" s="23" t="s">
        <v>11</v>
      </c>
      <c r="G48" s="7">
        <v>1237.5</v>
      </c>
      <c r="H48" s="7">
        <v>1237.5</v>
      </c>
      <c r="I48" s="7">
        <f t="shared" si="16"/>
        <v>100</v>
      </c>
      <c r="J48" s="30"/>
      <c r="K48" s="34"/>
    </row>
    <row r="49" spans="1:11" ht="15.75" x14ac:dyDescent="0.25">
      <c r="A49" s="24"/>
      <c r="B49" s="30"/>
      <c r="C49" s="30"/>
      <c r="D49" s="24"/>
      <c r="E49" s="24"/>
      <c r="F49" s="23" t="s">
        <v>12</v>
      </c>
      <c r="G49" s="7">
        <v>93.3</v>
      </c>
      <c r="H49" s="7">
        <v>93.3</v>
      </c>
      <c r="I49" s="7">
        <f t="shared" si="16"/>
        <v>100</v>
      </c>
      <c r="J49" s="30"/>
      <c r="K49" s="34"/>
    </row>
    <row r="50" spans="1:11" ht="31.5" x14ac:dyDescent="0.25">
      <c r="A50" s="24"/>
      <c r="B50" s="30"/>
      <c r="C50" s="30"/>
      <c r="D50" s="24"/>
      <c r="E50" s="24"/>
      <c r="F50" s="23" t="s">
        <v>13</v>
      </c>
      <c r="G50" s="7">
        <v>0</v>
      </c>
      <c r="H50" s="7">
        <v>0</v>
      </c>
      <c r="I50" s="7" t="e">
        <f t="shared" si="16"/>
        <v>#DIV/0!</v>
      </c>
      <c r="J50" s="30"/>
      <c r="K50" s="34"/>
    </row>
    <row r="51" spans="1:11" ht="15.75" x14ac:dyDescent="0.25">
      <c r="A51" s="24" t="s">
        <v>18</v>
      </c>
      <c r="B51" s="30" t="s">
        <v>133</v>
      </c>
      <c r="C51" s="30" t="s">
        <v>89</v>
      </c>
      <c r="D51" s="24" t="s">
        <v>95</v>
      </c>
      <c r="E51" s="24" t="s">
        <v>73</v>
      </c>
      <c r="F51" s="9" t="s">
        <v>9</v>
      </c>
      <c r="G51" s="16">
        <f>G52+G53+G54+G55</f>
        <v>8028.4</v>
      </c>
      <c r="H51" s="16">
        <f>H52+H53+H54+H55</f>
        <v>8028.4</v>
      </c>
      <c r="I51" s="16">
        <f>H51/G51*100</f>
        <v>100</v>
      </c>
      <c r="J51" s="30" t="s">
        <v>29</v>
      </c>
      <c r="K51" s="30"/>
    </row>
    <row r="52" spans="1:11" ht="15.75" x14ac:dyDescent="0.25">
      <c r="A52" s="24"/>
      <c r="B52" s="30"/>
      <c r="C52" s="30"/>
      <c r="D52" s="24"/>
      <c r="E52" s="24"/>
      <c r="F52" s="23" t="s">
        <v>10</v>
      </c>
      <c r="G52" s="7">
        <v>0</v>
      </c>
      <c r="H52" s="7">
        <v>0</v>
      </c>
      <c r="I52" s="7" t="e">
        <f t="shared" ref="I52:I55" si="17">H52/G52*100</f>
        <v>#DIV/0!</v>
      </c>
      <c r="J52" s="30"/>
      <c r="K52" s="30"/>
    </row>
    <row r="53" spans="1:11" ht="15.75" x14ac:dyDescent="0.25">
      <c r="A53" s="24"/>
      <c r="B53" s="30"/>
      <c r="C53" s="30"/>
      <c r="D53" s="24"/>
      <c r="E53" s="24"/>
      <c r="F53" s="23" t="s">
        <v>11</v>
      </c>
      <c r="G53" s="7">
        <v>7867.9</v>
      </c>
      <c r="H53" s="7">
        <v>7867.9</v>
      </c>
      <c r="I53" s="7">
        <f t="shared" si="17"/>
        <v>100</v>
      </c>
      <c r="J53" s="30"/>
      <c r="K53" s="30"/>
    </row>
    <row r="54" spans="1:11" ht="15.75" x14ac:dyDescent="0.25">
      <c r="A54" s="24"/>
      <c r="B54" s="30"/>
      <c r="C54" s="30"/>
      <c r="D54" s="24"/>
      <c r="E54" s="24"/>
      <c r="F54" s="23" t="s">
        <v>12</v>
      </c>
      <c r="G54" s="7">
        <v>160.5</v>
      </c>
      <c r="H54" s="7">
        <v>160.5</v>
      </c>
      <c r="I54" s="7">
        <f t="shared" si="17"/>
        <v>100</v>
      </c>
      <c r="J54" s="30"/>
      <c r="K54" s="30"/>
    </row>
    <row r="55" spans="1:11" ht="31.5" x14ac:dyDescent="0.25">
      <c r="A55" s="24"/>
      <c r="B55" s="30"/>
      <c r="C55" s="30"/>
      <c r="D55" s="24"/>
      <c r="E55" s="24"/>
      <c r="F55" s="23" t="s">
        <v>13</v>
      </c>
      <c r="G55" s="7">
        <v>0</v>
      </c>
      <c r="H55" s="7">
        <v>0</v>
      </c>
      <c r="I55" s="7" t="e">
        <f t="shared" si="17"/>
        <v>#DIV/0!</v>
      </c>
      <c r="J55" s="30"/>
      <c r="K55" s="30"/>
    </row>
    <row r="56" spans="1:11" ht="15.75" x14ac:dyDescent="0.25">
      <c r="A56" s="24" t="s">
        <v>22</v>
      </c>
      <c r="B56" s="30" t="s">
        <v>98</v>
      </c>
      <c r="C56" s="30" t="s">
        <v>89</v>
      </c>
      <c r="D56" s="24" t="s">
        <v>95</v>
      </c>
      <c r="E56" s="24" t="s">
        <v>73</v>
      </c>
      <c r="F56" s="9" t="s">
        <v>9</v>
      </c>
      <c r="G56" s="16">
        <f>G57+G58+G59+G60</f>
        <v>14440.3</v>
      </c>
      <c r="H56" s="16">
        <f>H57+H58+H59+H60</f>
        <v>14440.3</v>
      </c>
      <c r="I56" s="16">
        <f>H56/G56*100</f>
        <v>100</v>
      </c>
      <c r="J56" s="30" t="s">
        <v>29</v>
      </c>
      <c r="K56" s="30"/>
    </row>
    <row r="57" spans="1:11" ht="15.75" x14ac:dyDescent="0.25">
      <c r="A57" s="24"/>
      <c r="B57" s="30"/>
      <c r="C57" s="30"/>
      <c r="D57" s="24"/>
      <c r="E57" s="24"/>
      <c r="F57" s="23" t="s">
        <v>10</v>
      </c>
      <c r="G57" s="7">
        <v>0</v>
      </c>
      <c r="H57" s="7">
        <v>0</v>
      </c>
      <c r="I57" s="7" t="e">
        <f t="shared" ref="I57:I60" si="18">H57/G57*100</f>
        <v>#DIV/0!</v>
      </c>
      <c r="J57" s="30"/>
      <c r="K57" s="30"/>
    </row>
    <row r="58" spans="1:11" ht="15.75" x14ac:dyDescent="0.25">
      <c r="A58" s="24"/>
      <c r="B58" s="30"/>
      <c r="C58" s="30"/>
      <c r="D58" s="24"/>
      <c r="E58" s="24"/>
      <c r="F58" s="23" t="s">
        <v>11</v>
      </c>
      <c r="G58" s="7">
        <v>14151.5</v>
      </c>
      <c r="H58" s="7">
        <v>14151.5</v>
      </c>
      <c r="I58" s="7">
        <f t="shared" si="18"/>
        <v>100</v>
      </c>
      <c r="J58" s="30"/>
      <c r="K58" s="30"/>
    </row>
    <row r="59" spans="1:11" ht="15.75" x14ac:dyDescent="0.25">
      <c r="A59" s="24"/>
      <c r="B59" s="30"/>
      <c r="C59" s="30"/>
      <c r="D59" s="24"/>
      <c r="E59" s="24"/>
      <c r="F59" s="23" t="s">
        <v>12</v>
      </c>
      <c r="G59" s="7">
        <v>288.8</v>
      </c>
      <c r="H59" s="7">
        <v>288.8</v>
      </c>
      <c r="I59" s="7">
        <f t="shared" si="18"/>
        <v>100</v>
      </c>
      <c r="J59" s="30"/>
      <c r="K59" s="30"/>
    </row>
    <row r="60" spans="1:11" ht="31.5" x14ac:dyDescent="0.25">
      <c r="A60" s="24"/>
      <c r="B60" s="30"/>
      <c r="C60" s="30"/>
      <c r="D60" s="24"/>
      <c r="E60" s="24"/>
      <c r="F60" s="23" t="s">
        <v>13</v>
      </c>
      <c r="G60" s="7">
        <v>0</v>
      </c>
      <c r="H60" s="7">
        <v>0</v>
      </c>
      <c r="I60" s="7" t="e">
        <f t="shared" si="18"/>
        <v>#DIV/0!</v>
      </c>
      <c r="J60" s="30"/>
      <c r="K60" s="30"/>
    </row>
    <row r="61" spans="1:11" ht="15.75" x14ac:dyDescent="0.25">
      <c r="A61" s="24" t="s">
        <v>23</v>
      </c>
      <c r="B61" s="30" t="s">
        <v>30</v>
      </c>
      <c r="C61" s="30" t="s">
        <v>89</v>
      </c>
      <c r="D61" s="24" t="s">
        <v>95</v>
      </c>
      <c r="E61" s="24" t="s">
        <v>73</v>
      </c>
      <c r="F61" s="9" t="s">
        <v>9</v>
      </c>
      <c r="G61" s="16">
        <f>G62+G63+G64+G65</f>
        <v>7904</v>
      </c>
      <c r="H61" s="16">
        <f>H62+H63+H64+H65</f>
        <v>7904</v>
      </c>
      <c r="I61" s="16">
        <f>H61/G61*100</f>
        <v>100</v>
      </c>
      <c r="J61" s="30" t="s">
        <v>29</v>
      </c>
      <c r="K61" s="30"/>
    </row>
    <row r="62" spans="1:11" ht="15.75" x14ac:dyDescent="0.25">
      <c r="A62" s="24"/>
      <c r="B62" s="30"/>
      <c r="C62" s="30"/>
      <c r="D62" s="24"/>
      <c r="E62" s="24"/>
      <c r="F62" s="23" t="s">
        <v>10</v>
      </c>
      <c r="G62" s="7">
        <v>0</v>
      </c>
      <c r="H62" s="7">
        <v>0</v>
      </c>
      <c r="I62" s="7" t="e">
        <f t="shared" ref="I62:I65" si="19">H62/G62*100</f>
        <v>#DIV/0!</v>
      </c>
      <c r="J62" s="30"/>
      <c r="K62" s="30"/>
    </row>
    <row r="63" spans="1:11" ht="15.75" x14ac:dyDescent="0.25">
      <c r="A63" s="24"/>
      <c r="B63" s="30"/>
      <c r="C63" s="30"/>
      <c r="D63" s="24"/>
      <c r="E63" s="24"/>
      <c r="F63" s="23" t="s">
        <v>11</v>
      </c>
      <c r="G63" s="7">
        <v>7745.9</v>
      </c>
      <c r="H63" s="7">
        <v>7745.9</v>
      </c>
      <c r="I63" s="7">
        <f t="shared" si="19"/>
        <v>100</v>
      </c>
      <c r="J63" s="30"/>
      <c r="K63" s="30"/>
    </row>
    <row r="64" spans="1:11" ht="15.75" x14ac:dyDescent="0.25">
      <c r="A64" s="24"/>
      <c r="B64" s="30"/>
      <c r="C64" s="30"/>
      <c r="D64" s="24"/>
      <c r="E64" s="24"/>
      <c r="F64" s="23" t="s">
        <v>12</v>
      </c>
      <c r="G64" s="7">
        <v>158.1</v>
      </c>
      <c r="H64" s="7">
        <v>158.1</v>
      </c>
      <c r="I64" s="7">
        <f t="shared" si="19"/>
        <v>100</v>
      </c>
      <c r="J64" s="30"/>
      <c r="K64" s="30"/>
    </row>
    <row r="65" spans="1:16" ht="31.5" x14ac:dyDescent="0.25">
      <c r="A65" s="24"/>
      <c r="B65" s="30"/>
      <c r="C65" s="30"/>
      <c r="D65" s="24"/>
      <c r="E65" s="24"/>
      <c r="F65" s="23" t="s">
        <v>13</v>
      </c>
      <c r="G65" s="7">
        <v>0</v>
      </c>
      <c r="H65" s="7">
        <v>0</v>
      </c>
      <c r="I65" s="7" t="e">
        <f t="shared" si="19"/>
        <v>#DIV/0!</v>
      </c>
      <c r="J65" s="30"/>
      <c r="K65" s="30"/>
    </row>
    <row r="66" spans="1:16" ht="15.75" x14ac:dyDescent="0.25">
      <c r="A66" s="24" t="s">
        <v>25</v>
      </c>
      <c r="B66" s="30" t="s">
        <v>99</v>
      </c>
      <c r="C66" s="30" t="s">
        <v>89</v>
      </c>
      <c r="D66" s="24" t="s">
        <v>95</v>
      </c>
      <c r="E66" s="24" t="s">
        <v>73</v>
      </c>
      <c r="F66" s="9" t="s">
        <v>9</v>
      </c>
      <c r="G66" s="16">
        <f>G67+G68+G69+G70</f>
        <v>16164.8</v>
      </c>
      <c r="H66" s="16">
        <f>H67+H68+H69+H70</f>
        <v>16164.8</v>
      </c>
      <c r="I66" s="16">
        <f>H66/G66*100</f>
        <v>100</v>
      </c>
      <c r="J66" s="30" t="s">
        <v>29</v>
      </c>
      <c r="K66" s="30" t="s">
        <v>124</v>
      </c>
    </row>
    <row r="67" spans="1:16" ht="15.75" x14ac:dyDescent="0.25">
      <c r="A67" s="24"/>
      <c r="B67" s="30"/>
      <c r="C67" s="30"/>
      <c r="D67" s="24"/>
      <c r="E67" s="24"/>
      <c r="F67" s="23" t="s">
        <v>10</v>
      </c>
      <c r="G67" s="7">
        <v>0</v>
      </c>
      <c r="H67" s="7">
        <v>0</v>
      </c>
      <c r="I67" s="7" t="e">
        <f t="shared" ref="I67:I70" si="20">H67/G67*100</f>
        <v>#DIV/0!</v>
      </c>
      <c r="J67" s="30"/>
      <c r="K67" s="30"/>
    </row>
    <row r="68" spans="1:16" ht="15.75" x14ac:dyDescent="0.25">
      <c r="A68" s="24"/>
      <c r="B68" s="30"/>
      <c r="C68" s="30"/>
      <c r="D68" s="24"/>
      <c r="E68" s="24"/>
      <c r="F68" s="23" t="s">
        <v>11</v>
      </c>
      <c r="G68" s="7">
        <v>15994.9</v>
      </c>
      <c r="H68" s="7">
        <v>15994.9</v>
      </c>
      <c r="I68" s="7">
        <f t="shared" si="20"/>
        <v>100</v>
      </c>
      <c r="J68" s="30"/>
      <c r="K68" s="30"/>
    </row>
    <row r="69" spans="1:16" ht="15.75" x14ac:dyDescent="0.25">
      <c r="A69" s="24"/>
      <c r="B69" s="30"/>
      <c r="C69" s="30"/>
      <c r="D69" s="24"/>
      <c r="E69" s="24"/>
      <c r="F69" s="23" t="s">
        <v>12</v>
      </c>
      <c r="G69" s="7">
        <v>169.9</v>
      </c>
      <c r="H69" s="7">
        <v>169.9</v>
      </c>
      <c r="I69" s="7">
        <f t="shared" si="20"/>
        <v>100</v>
      </c>
      <c r="J69" s="30"/>
      <c r="K69" s="30"/>
    </row>
    <row r="70" spans="1:16" ht="31.5" x14ac:dyDescent="0.25">
      <c r="A70" s="24"/>
      <c r="B70" s="30"/>
      <c r="C70" s="30"/>
      <c r="D70" s="24"/>
      <c r="E70" s="24"/>
      <c r="F70" s="23" t="s">
        <v>13</v>
      </c>
      <c r="G70" s="7">
        <v>0</v>
      </c>
      <c r="H70" s="7">
        <v>0</v>
      </c>
      <c r="I70" s="7" t="e">
        <f t="shared" si="20"/>
        <v>#DIV/0!</v>
      </c>
      <c r="J70" s="30"/>
      <c r="K70" s="30"/>
    </row>
    <row r="71" spans="1:16" ht="15.75" x14ac:dyDescent="0.25">
      <c r="A71" s="24" t="s">
        <v>31</v>
      </c>
      <c r="B71" s="30" t="s">
        <v>79</v>
      </c>
      <c r="C71" s="30" t="s">
        <v>89</v>
      </c>
      <c r="D71" s="24" t="s">
        <v>95</v>
      </c>
      <c r="E71" s="24" t="s">
        <v>73</v>
      </c>
      <c r="F71" s="9" t="s">
        <v>9</v>
      </c>
      <c r="G71" s="16">
        <f>G72+G73+G74+G75</f>
        <v>3150</v>
      </c>
      <c r="H71" s="16">
        <f>H72+H73+H74+H75</f>
        <v>5502.7</v>
      </c>
      <c r="I71" s="16">
        <f>H71/G71*100</f>
        <v>174.6888888888889</v>
      </c>
      <c r="J71" s="30" t="s">
        <v>32</v>
      </c>
      <c r="K71" s="30" t="s">
        <v>100</v>
      </c>
    </row>
    <row r="72" spans="1:16" ht="15.75" x14ac:dyDescent="0.25">
      <c r="A72" s="24"/>
      <c r="B72" s="30"/>
      <c r="C72" s="30"/>
      <c r="D72" s="24"/>
      <c r="E72" s="24"/>
      <c r="F72" s="23" t="s">
        <v>10</v>
      </c>
      <c r="G72" s="7">
        <v>0</v>
      </c>
      <c r="H72" s="7">
        <v>0</v>
      </c>
      <c r="I72" s="7" t="e">
        <f t="shared" ref="I72:I75" si="21">H72/G72*100</f>
        <v>#DIV/0!</v>
      </c>
      <c r="J72" s="30"/>
      <c r="K72" s="30"/>
    </row>
    <row r="73" spans="1:16" ht="15.75" x14ac:dyDescent="0.25">
      <c r="A73" s="24"/>
      <c r="B73" s="30"/>
      <c r="C73" s="30"/>
      <c r="D73" s="24"/>
      <c r="E73" s="24"/>
      <c r="F73" s="23" t="s">
        <v>11</v>
      </c>
      <c r="G73" s="7">
        <v>3000</v>
      </c>
      <c r="H73" s="7">
        <v>5352.7</v>
      </c>
      <c r="I73" s="7">
        <f t="shared" si="21"/>
        <v>178.42333333333335</v>
      </c>
      <c r="J73" s="30"/>
      <c r="K73" s="30"/>
    </row>
    <row r="74" spans="1:16" ht="15.75" x14ac:dyDescent="0.25">
      <c r="A74" s="24"/>
      <c r="B74" s="30"/>
      <c r="C74" s="30"/>
      <c r="D74" s="24"/>
      <c r="E74" s="24"/>
      <c r="F74" s="23" t="s">
        <v>12</v>
      </c>
      <c r="G74" s="7">
        <v>150</v>
      </c>
      <c r="H74" s="7">
        <v>150</v>
      </c>
      <c r="I74" s="7">
        <f t="shared" si="21"/>
        <v>100</v>
      </c>
      <c r="J74" s="30"/>
      <c r="K74" s="30"/>
    </row>
    <row r="75" spans="1:16" ht="65.25" customHeight="1" x14ac:dyDescent="0.25">
      <c r="A75" s="24"/>
      <c r="B75" s="30"/>
      <c r="C75" s="30"/>
      <c r="D75" s="24"/>
      <c r="E75" s="24"/>
      <c r="F75" s="23" t="s">
        <v>13</v>
      </c>
      <c r="G75" s="7">
        <v>0</v>
      </c>
      <c r="H75" s="7">
        <v>0</v>
      </c>
      <c r="I75" s="7" t="e">
        <f t="shared" si="21"/>
        <v>#DIV/0!</v>
      </c>
      <c r="J75" s="30"/>
      <c r="K75" s="30"/>
    </row>
    <row r="76" spans="1:16" ht="14.45" customHeight="1" x14ac:dyDescent="0.25">
      <c r="A76" s="48" t="s">
        <v>33</v>
      </c>
      <c r="B76" s="49"/>
      <c r="C76" s="49"/>
      <c r="D76" s="49"/>
      <c r="E76" s="49"/>
      <c r="F76" s="49"/>
      <c r="G76" s="49"/>
      <c r="H76" s="49"/>
      <c r="I76" s="49"/>
      <c r="J76" s="49"/>
      <c r="K76" s="49"/>
      <c r="L76" s="1"/>
    </row>
    <row r="77" spans="1:16" ht="15.75" x14ac:dyDescent="0.25">
      <c r="A77" s="28"/>
      <c r="B77" s="28" t="s">
        <v>15</v>
      </c>
      <c r="C77" s="28"/>
      <c r="D77" s="28"/>
      <c r="E77" s="28"/>
      <c r="F77" s="9" t="s">
        <v>9</v>
      </c>
      <c r="G77" s="16">
        <f>G78+G79+G80+G81</f>
        <v>2400</v>
      </c>
      <c r="H77" s="16">
        <f>H78+H79+H80+H81</f>
        <v>2400</v>
      </c>
      <c r="I77" s="16">
        <f>H77/G77*100</f>
        <v>100</v>
      </c>
      <c r="J77" s="29" t="s">
        <v>83</v>
      </c>
      <c r="K77" s="29"/>
      <c r="L77" s="11"/>
      <c r="M77" s="11"/>
      <c r="N77" s="11"/>
      <c r="O77" s="11"/>
      <c r="P77" s="11"/>
    </row>
    <row r="78" spans="1:16" ht="15.75" x14ac:dyDescent="0.25">
      <c r="A78" s="28"/>
      <c r="B78" s="28"/>
      <c r="C78" s="28"/>
      <c r="D78" s="28"/>
      <c r="E78" s="28"/>
      <c r="F78" s="9" t="s">
        <v>10</v>
      </c>
      <c r="G78" s="16">
        <f>G83+G88</f>
        <v>0</v>
      </c>
      <c r="H78" s="16">
        <f>H83+H88</f>
        <v>0</v>
      </c>
      <c r="I78" s="16" t="e">
        <f t="shared" ref="I78:I81" si="22">H78/G78*100</f>
        <v>#DIV/0!</v>
      </c>
      <c r="J78" s="29"/>
      <c r="K78" s="29"/>
      <c r="L78" s="11"/>
      <c r="M78" s="11"/>
      <c r="N78" s="11"/>
      <c r="O78" s="11"/>
      <c r="P78" s="11"/>
    </row>
    <row r="79" spans="1:16" ht="15.75" x14ac:dyDescent="0.25">
      <c r="A79" s="28"/>
      <c r="B79" s="28"/>
      <c r="C79" s="28"/>
      <c r="D79" s="28"/>
      <c r="E79" s="28"/>
      <c r="F79" s="9" t="s">
        <v>11</v>
      </c>
      <c r="G79" s="16">
        <f t="shared" ref="G79:H79" si="23">G84+G89</f>
        <v>1045</v>
      </c>
      <c r="H79" s="16">
        <f t="shared" si="23"/>
        <v>1045</v>
      </c>
      <c r="I79" s="16">
        <f t="shared" si="22"/>
        <v>100</v>
      </c>
      <c r="J79" s="29"/>
      <c r="K79" s="29"/>
      <c r="L79" s="11"/>
      <c r="M79" s="11"/>
      <c r="N79" s="11"/>
      <c r="O79" s="11"/>
      <c r="P79" s="11"/>
    </row>
    <row r="80" spans="1:16" ht="15.75" x14ac:dyDescent="0.25">
      <c r="A80" s="28"/>
      <c r="B80" s="28"/>
      <c r="C80" s="28"/>
      <c r="D80" s="28"/>
      <c r="E80" s="28"/>
      <c r="F80" s="9" t="s">
        <v>12</v>
      </c>
      <c r="G80" s="16">
        <f t="shared" ref="G80:H80" si="24">G85+G90</f>
        <v>155</v>
      </c>
      <c r="H80" s="16">
        <f t="shared" si="24"/>
        <v>155</v>
      </c>
      <c r="I80" s="16">
        <f t="shared" si="22"/>
        <v>100</v>
      </c>
      <c r="J80" s="29"/>
      <c r="K80" s="29"/>
      <c r="L80" s="11"/>
      <c r="M80" s="11"/>
      <c r="N80" s="11"/>
      <c r="O80" s="11"/>
      <c r="P80" s="11"/>
    </row>
    <row r="81" spans="1:16" ht="31.5" x14ac:dyDescent="0.25">
      <c r="A81" s="28"/>
      <c r="B81" s="28"/>
      <c r="C81" s="28"/>
      <c r="D81" s="28"/>
      <c r="E81" s="28"/>
      <c r="F81" s="9" t="s">
        <v>13</v>
      </c>
      <c r="G81" s="16">
        <f t="shared" ref="G81:H81" si="25">G86+G91</f>
        <v>1200</v>
      </c>
      <c r="H81" s="16">
        <f t="shared" si="25"/>
        <v>1200</v>
      </c>
      <c r="I81" s="16">
        <f t="shared" si="22"/>
        <v>100</v>
      </c>
      <c r="J81" s="29"/>
      <c r="K81" s="29"/>
      <c r="L81" s="11"/>
      <c r="M81" s="11"/>
      <c r="N81" s="11"/>
      <c r="O81" s="11"/>
      <c r="P81" s="11"/>
    </row>
    <row r="82" spans="1:16" ht="15.75" x14ac:dyDescent="0.25">
      <c r="A82" s="24" t="s">
        <v>16</v>
      </c>
      <c r="B82" s="30" t="s">
        <v>101</v>
      </c>
      <c r="C82" s="30" t="s">
        <v>102</v>
      </c>
      <c r="D82" s="24" t="s">
        <v>95</v>
      </c>
      <c r="E82" s="24" t="s">
        <v>73</v>
      </c>
      <c r="F82" s="9" t="s">
        <v>9</v>
      </c>
      <c r="G82" s="16">
        <f>G83+G84+G85+G86</f>
        <v>1200</v>
      </c>
      <c r="H82" s="16">
        <f>H83+H84+H85+H86</f>
        <v>1200</v>
      </c>
      <c r="I82" s="16">
        <f>H82/G82*100</f>
        <v>100</v>
      </c>
      <c r="J82" s="30" t="s">
        <v>34</v>
      </c>
      <c r="K82" s="30" t="s">
        <v>125</v>
      </c>
      <c r="L82" s="11"/>
      <c r="M82" s="11"/>
      <c r="N82" s="11"/>
      <c r="O82" s="11"/>
      <c r="P82" s="11"/>
    </row>
    <row r="83" spans="1:16" ht="15.75" x14ac:dyDescent="0.25">
      <c r="A83" s="24"/>
      <c r="B83" s="30"/>
      <c r="C83" s="30"/>
      <c r="D83" s="24"/>
      <c r="E83" s="24"/>
      <c r="F83" s="23" t="s">
        <v>10</v>
      </c>
      <c r="G83" s="7">
        <v>0</v>
      </c>
      <c r="H83" s="7">
        <v>0</v>
      </c>
      <c r="I83" s="7" t="e">
        <f t="shared" ref="I83:I86" si="26">H83/G83*100</f>
        <v>#DIV/0!</v>
      </c>
      <c r="J83" s="30"/>
      <c r="K83" s="52"/>
      <c r="L83" s="11"/>
      <c r="M83" s="11"/>
      <c r="N83" s="11"/>
      <c r="O83" s="11"/>
      <c r="P83" s="11"/>
    </row>
    <row r="84" spans="1:16" ht="15.75" x14ac:dyDescent="0.25">
      <c r="A84" s="24"/>
      <c r="B84" s="30"/>
      <c r="C84" s="30"/>
      <c r="D84" s="24"/>
      <c r="E84" s="24"/>
      <c r="F84" s="23" t="s">
        <v>11</v>
      </c>
      <c r="G84" s="7">
        <v>1045</v>
      </c>
      <c r="H84" s="7">
        <v>1045</v>
      </c>
      <c r="I84" s="7">
        <f t="shared" si="26"/>
        <v>100</v>
      </c>
      <c r="J84" s="30"/>
      <c r="K84" s="52"/>
      <c r="L84" s="11"/>
      <c r="M84" s="11"/>
      <c r="N84" s="11"/>
      <c r="O84" s="11"/>
      <c r="P84" s="11"/>
    </row>
    <row r="85" spans="1:16" ht="15.75" x14ac:dyDescent="0.25">
      <c r="A85" s="24"/>
      <c r="B85" s="30"/>
      <c r="C85" s="30"/>
      <c r="D85" s="24"/>
      <c r="E85" s="24"/>
      <c r="F85" s="23" t="s">
        <v>12</v>
      </c>
      <c r="G85" s="7">
        <v>155</v>
      </c>
      <c r="H85" s="7">
        <v>155</v>
      </c>
      <c r="I85" s="7">
        <f t="shared" si="26"/>
        <v>100</v>
      </c>
      <c r="J85" s="30"/>
      <c r="K85" s="52"/>
      <c r="L85" s="11"/>
      <c r="M85" s="11"/>
      <c r="N85" s="11"/>
      <c r="O85" s="11"/>
      <c r="P85" s="11"/>
    </row>
    <row r="86" spans="1:16" ht="31.5" x14ac:dyDescent="0.25">
      <c r="A86" s="24"/>
      <c r="B86" s="30"/>
      <c r="C86" s="30"/>
      <c r="D86" s="24"/>
      <c r="E86" s="24"/>
      <c r="F86" s="23" t="s">
        <v>13</v>
      </c>
      <c r="G86" s="7">
        <v>0</v>
      </c>
      <c r="H86" s="7">
        <v>0</v>
      </c>
      <c r="I86" s="7" t="e">
        <f t="shared" si="26"/>
        <v>#DIV/0!</v>
      </c>
      <c r="J86" s="30"/>
      <c r="K86" s="52"/>
      <c r="L86" s="11"/>
      <c r="M86" s="11"/>
      <c r="N86" s="11"/>
      <c r="O86" s="11"/>
      <c r="P86" s="11"/>
    </row>
    <row r="87" spans="1:16" ht="15.75" x14ac:dyDescent="0.25">
      <c r="A87" s="24" t="s">
        <v>17</v>
      </c>
      <c r="B87" s="30" t="s">
        <v>134</v>
      </c>
      <c r="C87" s="30" t="s">
        <v>103</v>
      </c>
      <c r="D87" s="24" t="s">
        <v>95</v>
      </c>
      <c r="E87" s="24" t="s">
        <v>73</v>
      </c>
      <c r="F87" s="9" t="s">
        <v>9</v>
      </c>
      <c r="G87" s="16">
        <f>G88+G89+G90+G91</f>
        <v>1200</v>
      </c>
      <c r="H87" s="16">
        <f>H88+H89+H90+H91</f>
        <v>1200</v>
      </c>
      <c r="I87" s="16">
        <f>H87/G87*100</f>
        <v>100</v>
      </c>
      <c r="J87" s="30" t="s">
        <v>34</v>
      </c>
      <c r="K87" s="30" t="s">
        <v>125</v>
      </c>
    </row>
    <row r="88" spans="1:16" ht="15.75" x14ac:dyDescent="0.25">
      <c r="A88" s="24"/>
      <c r="B88" s="30"/>
      <c r="C88" s="30"/>
      <c r="D88" s="24"/>
      <c r="E88" s="24"/>
      <c r="F88" s="23" t="s">
        <v>10</v>
      </c>
      <c r="G88" s="7">
        <v>0</v>
      </c>
      <c r="H88" s="7">
        <v>0</v>
      </c>
      <c r="I88" s="7" t="e">
        <f t="shared" ref="I88:I91" si="27">H88/G88*100</f>
        <v>#DIV/0!</v>
      </c>
      <c r="J88" s="30"/>
      <c r="K88" s="30"/>
    </row>
    <row r="89" spans="1:16" ht="15.75" x14ac:dyDescent="0.25">
      <c r="A89" s="24"/>
      <c r="B89" s="30"/>
      <c r="C89" s="30"/>
      <c r="D89" s="24"/>
      <c r="E89" s="24"/>
      <c r="F89" s="23" t="s">
        <v>11</v>
      </c>
      <c r="G89" s="7">
        <v>0</v>
      </c>
      <c r="H89" s="7">
        <v>0</v>
      </c>
      <c r="I89" s="7" t="e">
        <f t="shared" si="27"/>
        <v>#DIV/0!</v>
      </c>
      <c r="J89" s="30"/>
      <c r="K89" s="30"/>
    </row>
    <row r="90" spans="1:16" ht="15.75" x14ac:dyDescent="0.25">
      <c r="A90" s="24"/>
      <c r="B90" s="30"/>
      <c r="C90" s="30"/>
      <c r="D90" s="24"/>
      <c r="E90" s="24"/>
      <c r="F90" s="23" t="s">
        <v>12</v>
      </c>
      <c r="G90" s="7">
        <v>0</v>
      </c>
      <c r="H90" s="7">
        <v>0</v>
      </c>
      <c r="I90" s="7" t="e">
        <f t="shared" si="27"/>
        <v>#DIV/0!</v>
      </c>
      <c r="J90" s="30"/>
      <c r="K90" s="30"/>
    </row>
    <row r="91" spans="1:16" ht="31.5" x14ac:dyDescent="0.25">
      <c r="A91" s="24"/>
      <c r="B91" s="30"/>
      <c r="C91" s="30"/>
      <c r="D91" s="24"/>
      <c r="E91" s="24"/>
      <c r="F91" s="23" t="s">
        <v>13</v>
      </c>
      <c r="G91" s="7">
        <v>1200</v>
      </c>
      <c r="H91" s="7">
        <v>1200</v>
      </c>
      <c r="I91" s="7">
        <f t="shared" si="27"/>
        <v>100</v>
      </c>
      <c r="J91" s="30"/>
      <c r="K91" s="30"/>
    </row>
    <row r="92" spans="1:16" ht="15" customHeight="1" x14ac:dyDescent="0.25">
      <c r="A92" s="50" t="s">
        <v>35</v>
      </c>
      <c r="B92" s="49"/>
      <c r="C92" s="49"/>
      <c r="D92" s="49"/>
      <c r="E92" s="49"/>
      <c r="F92" s="49"/>
      <c r="G92" s="49"/>
      <c r="H92" s="49"/>
      <c r="I92" s="49"/>
      <c r="J92" s="49"/>
      <c r="K92" s="49"/>
      <c r="L92" s="2"/>
      <c r="M92" s="2"/>
    </row>
    <row r="93" spans="1:16" ht="15.75" x14ac:dyDescent="0.25">
      <c r="A93" s="24"/>
      <c r="B93" s="28" t="s">
        <v>15</v>
      </c>
      <c r="C93" s="24"/>
      <c r="D93" s="24"/>
      <c r="E93" s="24"/>
      <c r="F93" s="9" t="s">
        <v>9</v>
      </c>
      <c r="G93" s="16">
        <f>G94+G95+G96+G97</f>
        <v>19060.099999999999</v>
      </c>
      <c r="H93" s="16">
        <f>H94+H95+H96+H97</f>
        <v>19060.099999999999</v>
      </c>
      <c r="I93" s="16">
        <f>H93/G93*100</f>
        <v>100</v>
      </c>
      <c r="J93" s="29" t="s">
        <v>84</v>
      </c>
      <c r="K93" s="30"/>
    </row>
    <row r="94" spans="1:16" ht="15.75" x14ac:dyDescent="0.25">
      <c r="A94" s="24"/>
      <c r="B94" s="28"/>
      <c r="C94" s="24"/>
      <c r="D94" s="24"/>
      <c r="E94" s="24"/>
      <c r="F94" s="9" t="s">
        <v>10</v>
      </c>
      <c r="G94" s="16">
        <f>G99+G104+G109+G114+G119+G124+G129</f>
        <v>0</v>
      </c>
      <c r="H94" s="16">
        <f t="shared" ref="H94:I94" si="28">H99+H104+H109+H114+H119+H124+H129</f>
        <v>0</v>
      </c>
      <c r="I94" s="16" t="e">
        <f t="shared" si="28"/>
        <v>#DIV/0!</v>
      </c>
      <c r="J94" s="29"/>
      <c r="K94" s="30"/>
    </row>
    <row r="95" spans="1:16" ht="15.75" x14ac:dyDescent="0.25">
      <c r="A95" s="24"/>
      <c r="B95" s="28"/>
      <c r="C95" s="24"/>
      <c r="D95" s="24"/>
      <c r="E95" s="24"/>
      <c r="F95" s="9" t="s">
        <v>11</v>
      </c>
      <c r="G95" s="16">
        <f t="shared" ref="G95:I95" si="29">G100+G105+G110+G115+G120+G125+G130</f>
        <v>13672.199999999999</v>
      </c>
      <c r="H95" s="16">
        <f t="shared" si="29"/>
        <v>13672.199999999999</v>
      </c>
      <c r="I95" s="16" t="e">
        <f t="shared" si="29"/>
        <v>#DIV/0!</v>
      </c>
      <c r="J95" s="29"/>
      <c r="K95" s="30"/>
    </row>
    <row r="96" spans="1:16" ht="15.75" x14ac:dyDescent="0.25">
      <c r="A96" s="24"/>
      <c r="B96" s="28"/>
      <c r="C96" s="24"/>
      <c r="D96" s="24"/>
      <c r="E96" s="24"/>
      <c r="F96" s="9" t="s">
        <v>12</v>
      </c>
      <c r="G96" s="16">
        <f t="shared" ref="G96:I96" si="30">G101+G106+G111+G116+G121+G126+G131</f>
        <v>5387.8999999999987</v>
      </c>
      <c r="H96" s="16">
        <f t="shared" si="30"/>
        <v>5387.8999999999987</v>
      </c>
      <c r="I96" s="16">
        <f t="shared" si="30"/>
        <v>700</v>
      </c>
      <c r="J96" s="29"/>
      <c r="K96" s="30"/>
    </row>
    <row r="97" spans="1:11" ht="31.5" x14ac:dyDescent="0.25">
      <c r="A97" s="24"/>
      <c r="B97" s="28"/>
      <c r="C97" s="24"/>
      <c r="D97" s="24"/>
      <c r="E97" s="24"/>
      <c r="F97" s="9" t="s">
        <v>13</v>
      </c>
      <c r="G97" s="16">
        <f t="shared" ref="G97:I97" si="31">G102+G107+G112+G117+G122+G127+G132</f>
        <v>0</v>
      </c>
      <c r="H97" s="16">
        <f t="shared" si="31"/>
        <v>0</v>
      </c>
      <c r="I97" s="16" t="e">
        <f t="shared" si="31"/>
        <v>#DIV/0!</v>
      </c>
      <c r="J97" s="29"/>
      <c r="K97" s="30"/>
    </row>
    <row r="98" spans="1:11" ht="15.75" x14ac:dyDescent="0.25">
      <c r="A98" s="24" t="s">
        <v>16</v>
      </c>
      <c r="B98" s="30" t="s">
        <v>104</v>
      </c>
      <c r="C98" s="30" t="s">
        <v>36</v>
      </c>
      <c r="D98" s="24" t="s">
        <v>95</v>
      </c>
      <c r="E98" s="24" t="s">
        <v>24</v>
      </c>
      <c r="F98" s="9" t="s">
        <v>9</v>
      </c>
      <c r="G98" s="16">
        <f>G99+G100+G101+G102</f>
        <v>8109.5999999999995</v>
      </c>
      <c r="H98" s="16">
        <f>H99+H100+H101+H102</f>
        <v>8109.5999999999995</v>
      </c>
      <c r="I98" s="16">
        <f>H98/G98*100</f>
        <v>100</v>
      </c>
      <c r="J98" s="30" t="s">
        <v>37</v>
      </c>
      <c r="K98" s="30"/>
    </row>
    <row r="99" spans="1:11" ht="15.75" x14ac:dyDescent="0.25">
      <c r="A99" s="24"/>
      <c r="B99" s="30"/>
      <c r="C99" s="30"/>
      <c r="D99" s="24"/>
      <c r="E99" s="24"/>
      <c r="F99" s="9" t="s">
        <v>10</v>
      </c>
      <c r="G99" s="7">
        <v>0</v>
      </c>
      <c r="H99" s="7">
        <v>0</v>
      </c>
      <c r="I99" s="7" t="e">
        <f t="shared" ref="I99:I132" si="32">H99/G99*100</f>
        <v>#DIV/0!</v>
      </c>
      <c r="J99" s="30"/>
      <c r="K99" s="30"/>
    </row>
    <row r="100" spans="1:11" ht="15.75" x14ac:dyDescent="0.25">
      <c r="A100" s="24"/>
      <c r="B100" s="30"/>
      <c r="C100" s="30"/>
      <c r="D100" s="24"/>
      <c r="E100" s="24"/>
      <c r="F100" s="9" t="s">
        <v>11</v>
      </c>
      <c r="G100" s="7">
        <v>7541.9</v>
      </c>
      <c r="H100" s="7">
        <v>7541.9</v>
      </c>
      <c r="I100" s="7">
        <f t="shared" si="32"/>
        <v>100</v>
      </c>
      <c r="J100" s="30"/>
      <c r="K100" s="30"/>
    </row>
    <row r="101" spans="1:11" ht="15.75" x14ac:dyDescent="0.25">
      <c r="A101" s="24"/>
      <c r="B101" s="30"/>
      <c r="C101" s="30"/>
      <c r="D101" s="24"/>
      <c r="E101" s="24"/>
      <c r="F101" s="9" t="s">
        <v>12</v>
      </c>
      <c r="G101" s="7">
        <v>567.70000000000005</v>
      </c>
      <c r="H101" s="7">
        <v>567.70000000000005</v>
      </c>
      <c r="I101" s="7">
        <f t="shared" si="32"/>
        <v>100</v>
      </c>
      <c r="J101" s="30"/>
      <c r="K101" s="30"/>
    </row>
    <row r="102" spans="1:11" ht="31.5" x14ac:dyDescent="0.25">
      <c r="A102" s="24"/>
      <c r="B102" s="30"/>
      <c r="C102" s="30"/>
      <c r="D102" s="24"/>
      <c r="E102" s="24"/>
      <c r="F102" s="9" t="s">
        <v>13</v>
      </c>
      <c r="G102" s="7">
        <v>0</v>
      </c>
      <c r="H102" s="7">
        <v>0</v>
      </c>
      <c r="I102" s="7" t="e">
        <f t="shared" si="32"/>
        <v>#DIV/0!</v>
      </c>
      <c r="J102" s="30"/>
      <c r="K102" s="30"/>
    </row>
    <row r="103" spans="1:11" ht="15.75" x14ac:dyDescent="0.25">
      <c r="A103" s="24" t="s">
        <v>17</v>
      </c>
      <c r="B103" s="30" t="s">
        <v>38</v>
      </c>
      <c r="C103" s="30" t="s">
        <v>39</v>
      </c>
      <c r="D103" s="24" t="s">
        <v>95</v>
      </c>
      <c r="E103" s="24" t="s">
        <v>24</v>
      </c>
      <c r="F103" s="9" t="s">
        <v>9</v>
      </c>
      <c r="G103" s="16">
        <f>G104+G105+G106+G107</f>
        <v>200</v>
      </c>
      <c r="H103" s="16">
        <f>H104+H105+H106+H107</f>
        <v>200</v>
      </c>
      <c r="I103" s="16">
        <f t="shared" si="32"/>
        <v>100</v>
      </c>
      <c r="J103" s="30" t="s">
        <v>37</v>
      </c>
      <c r="K103" s="30"/>
    </row>
    <row r="104" spans="1:11" ht="15.75" x14ac:dyDescent="0.25">
      <c r="A104" s="24"/>
      <c r="B104" s="30"/>
      <c r="C104" s="30"/>
      <c r="D104" s="24"/>
      <c r="E104" s="24"/>
      <c r="F104" s="9" t="s">
        <v>10</v>
      </c>
      <c r="G104" s="7">
        <v>0</v>
      </c>
      <c r="H104" s="7">
        <v>0</v>
      </c>
      <c r="I104" s="7" t="e">
        <f t="shared" si="32"/>
        <v>#DIV/0!</v>
      </c>
      <c r="J104" s="30"/>
      <c r="K104" s="30"/>
    </row>
    <row r="105" spans="1:11" ht="15.75" x14ac:dyDescent="0.25">
      <c r="A105" s="24"/>
      <c r="B105" s="30"/>
      <c r="C105" s="30"/>
      <c r="D105" s="24"/>
      <c r="E105" s="24"/>
      <c r="F105" s="9" t="s">
        <v>11</v>
      </c>
      <c r="G105" s="7">
        <v>0</v>
      </c>
      <c r="H105" s="7">
        <v>0</v>
      </c>
      <c r="I105" s="7" t="e">
        <f t="shared" si="32"/>
        <v>#DIV/0!</v>
      </c>
      <c r="J105" s="30"/>
      <c r="K105" s="30"/>
    </row>
    <row r="106" spans="1:11" ht="15.75" x14ac:dyDescent="0.25">
      <c r="A106" s="24"/>
      <c r="B106" s="30"/>
      <c r="C106" s="30"/>
      <c r="D106" s="24"/>
      <c r="E106" s="24"/>
      <c r="F106" s="9" t="s">
        <v>12</v>
      </c>
      <c r="G106" s="7">
        <v>200</v>
      </c>
      <c r="H106" s="7">
        <v>200</v>
      </c>
      <c r="I106" s="7">
        <f t="shared" si="32"/>
        <v>100</v>
      </c>
      <c r="J106" s="30"/>
      <c r="K106" s="30"/>
    </row>
    <row r="107" spans="1:11" ht="31.5" x14ac:dyDescent="0.25">
      <c r="A107" s="24"/>
      <c r="B107" s="30"/>
      <c r="C107" s="30"/>
      <c r="D107" s="24"/>
      <c r="E107" s="24"/>
      <c r="F107" s="9" t="s">
        <v>13</v>
      </c>
      <c r="G107" s="7">
        <v>0</v>
      </c>
      <c r="H107" s="7">
        <v>0</v>
      </c>
      <c r="I107" s="7" t="e">
        <f t="shared" si="32"/>
        <v>#DIV/0!</v>
      </c>
      <c r="J107" s="30"/>
      <c r="K107" s="30"/>
    </row>
    <row r="108" spans="1:11" ht="15.75" x14ac:dyDescent="0.25">
      <c r="A108" s="24" t="s">
        <v>18</v>
      </c>
      <c r="B108" s="30" t="s">
        <v>40</v>
      </c>
      <c r="C108" s="30" t="s">
        <v>41</v>
      </c>
      <c r="D108" s="24" t="s">
        <v>95</v>
      </c>
      <c r="E108" s="24" t="s">
        <v>24</v>
      </c>
      <c r="F108" s="9" t="s">
        <v>9</v>
      </c>
      <c r="G108" s="16">
        <f>G109+G110+G111+G112</f>
        <v>3397.7</v>
      </c>
      <c r="H108" s="16">
        <f>H109+H110+H111+H112</f>
        <v>3397.7</v>
      </c>
      <c r="I108" s="16">
        <f t="shared" ref="I108:I127" si="33">H108/G108*100</f>
        <v>100</v>
      </c>
      <c r="J108" s="30" t="s">
        <v>37</v>
      </c>
      <c r="K108" s="30"/>
    </row>
    <row r="109" spans="1:11" ht="15.75" x14ac:dyDescent="0.25">
      <c r="A109" s="53"/>
      <c r="B109" s="54"/>
      <c r="C109" s="54"/>
      <c r="D109" s="24"/>
      <c r="E109" s="24"/>
      <c r="F109" s="9" t="s">
        <v>10</v>
      </c>
      <c r="G109" s="7">
        <v>0</v>
      </c>
      <c r="H109" s="7">
        <v>0</v>
      </c>
      <c r="I109" s="7" t="e">
        <f t="shared" si="33"/>
        <v>#DIV/0!</v>
      </c>
      <c r="J109" s="30"/>
      <c r="K109" s="54"/>
    </row>
    <row r="110" spans="1:11" ht="15.75" x14ac:dyDescent="0.25">
      <c r="A110" s="53"/>
      <c r="B110" s="54"/>
      <c r="C110" s="54"/>
      <c r="D110" s="24"/>
      <c r="E110" s="24"/>
      <c r="F110" s="9" t="s">
        <v>11</v>
      </c>
      <c r="G110" s="7">
        <v>0</v>
      </c>
      <c r="H110" s="7">
        <v>0</v>
      </c>
      <c r="I110" s="7" t="e">
        <f t="shared" si="33"/>
        <v>#DIV/0!</v>
      </c>
      <c r="J110" s="30"/>
      <c r="K110" s="54"/>
    </row>
    <row r="111" spans="1:11" ht="15.75" x14ac:dyDescent="0.25">
      <c r="A111" s="53"/>
      <c r="B111" s="54"/>
      <c r="C111" s="54"/>
      <c r="D111" s="24"/>
      <c r="E111" s="24"/>
      <c r="F111" s="9" t="s">
        <v>12</v>
      </c>
      <c r="G111" s="7">
        <v>3397.7</v>
      </c>
      <c r="H111" s="7">
        <v>3397.7</v>
      </c>
      <c r="I111" s="7">
        <f t="shared" si="33"/>
        <v>100</v>
      </c>
      <c r="J111" s="30"/>
      <c r="K111" s="54"/>
    </row>
    <row r="112" spans="1:11" ht="31.5" x14ac:dyDescent="0.25">
      <c r="A112" s="53"/>
      <c r="B112" s="54"/>
      <c r="C112" s="54"/>
      <c r="D112" s="24"/>
      <c r="E112" s="24"/>
      <c r="F112" s="9" t="s">
        <v>13</v>
      </c>
      <c r="G112" s="7">
        <v>0</v>
      </c>
      <c r="H112" s="7">
        <v>0</v>
      </c>
      <c r="I112" s="7" t="e">
        <f t="shared" si="33"/>
        <v>#DIV/0!</v>
      </c>
      <c r="J112" s="30"/>
      <c r="K112" s="54"/>
    </row>
    <row r="113" spans="1:11" ht="15.6" customHeight="1" x14ac:dyDescent="0.25">
      <c r="A113" s="24" t="s">
        <v>22</v>
      </c>
      <c r="B113" s="30" t="s">
        <v>43</v>
      </c>
      <c r="C113" s="30" t="s">
        <v>42</v>
      </c>
      <c r="D113" s="24" t="s">
        <v>95</v>
      </c>
      <c r="E113" s="24" t="s">
        <v>24</v>
      </c>
      <c r="F113" s="9" t="s">
        <v>9</v>
      </c>
      <c r="G113" s="16">
        <f>G114+G115+G116+G117</f>
        <v>3845</v>
      </c>
      <c r="H113" s="16">
        <f>H114+H115+H116+H117</f>
        <v>3845</v>
      </c>
      <c r="I113" s="16">
        <f t="shared" si="33"/>
        <v>100</v>
      </c>
      <c r="J113" s="30" t="s">
        <v>37</v>
      </c>
      <c r="K113" s="30"/>
    </row>
    <row r="114" spans="1:11" ht="15.75" x14ac:dyDescent="0.25">
      <c r="A114" s="24"/>
      <c r="B114" s="30"/>
      <c r="C114" s="30"/>
      <c r="D114" s="24"/>
      <c r="E114" s="24"/>
      <c r="F114" s="9" t="s">
        <v>10</v>
      </c>
      <c r="G114" s="7">
        <v>0</v>
      </c>
      <c r="H114" s="7">
        <v>0</v>
      </c>
      <c r="I114" s="7" t="e">
        <f t="shared" si="33"/>
        <v>#DIV/0!</v>
      </c>
      <c r="J114" s="30"/>
      <c r="K114" s="54"/>
    </row>
    <row r="115" spans="1:11" ht="15.75" x14ac:dyDescent="0.25">
      <c r="A115" s="24"/>
      <c r="B115" s="30"/>
      <c r="C115" s="30"/>
      <c r="D115" s="24"/>
      <c r="E115" s="24"/>
      <c r="F115" s="9" t="s">
        <v>11</v>
      </c>
      <c r="G115" s="7">
        <v>2868</v>
      </c>
      <c r="H115" s="7">
        <v>2868</v>
      </c>
      <c r="I115" s="7">
        <f t="shared" si="33"/>
        <v>100</v>
      </c>
      <c r="J115" s="30"/>
      <c r="K115" s="54"/>
    </row>
    <row r="116" spans="1:11" ht="15.75" x14ac:dyDescent="0.25">
      <c r="A116" s="24"/>
      <c r="B116" s="30"/>
      <c r="C116" s="30"/>
      <c r="D116" s="24"/>
      <c r="E116" s="24"/>
      <c r="F116" s="9" t="s">
        <v>12</v>
      </c>
      <c r="G116" s="7">
        <v>977</v>
      </c>
      <c r="H116" s="7">
        <v>977</v>
      </c>
      <c r="I116" s="7">
        <f t="shared" si="33"/>
        <v>100</v>
      </c>
      <c r="J116" s="30"/>
      <c r="K116" s="54"/>
    </row>
    <row r="117" spans="1:11" ht="31.5" x14ac:dyDescent="0.25">
      <c r="A117" s="24"/>
      <c r="B117" s="30"/>
      <c r="C117" s="30"/>
      <c r="D117" s="24"/>
      <c r="E117" s="24"/>
      <c r="F117" s="9" t="s">
        <v>13</v>
      </c>
      <c r="G117" s="7">
        <v>0</v>
      </c>
      <c r="H117" s="7">
        <v>0</v>
      </c>
      <c r="I117" s="7" t="e">
        <f t="shared" si="33"/>
        <v>#DIV/0!</v>
      </c>
      <c r="J117" s="30"/>
      <c r="K117" s="54"/>
    </row>
    <row r="118" spans="1:11" ht="15.75" x14ac:dyDescent="0.25">
      <c r="A118" s="24" t="s">
        <v>23</v>
      </c>
      <c r="B118" s="30" t="s">
        <v>105</v>
      </c>
      <c r="C118" s="30" t="s">
        <v>106</v>
      </c>
      <c r="D118" s="24" t="s">
        <v>95</v>
      </c>
      <c r="E118" s="24" t="s">
        <v>24</v>
      </c>
      <c r="F118" s="9" t="s">
        <v>9</v>
      </c>
      <c r="G118" s="16">
        <f>G119+G120+G121+G122</f>
        <v>520.20000000000005</v>
      </c>
      <c r="H118" s="16">
        <f>H119+H120+H121+H122</f>
        <v>520.20000000000005</v>
      </c>
      <c r="I118" s="16">
        <f t="shared" ref="I118:I122" si="34">H118/G118*100</f>
        <v>100</v>
      </c>
      <c r="J118" s="30" t="s">
        <v>37</v>
      </c>
      <c r="K118" s="30"/>
    </row>
    <row r="119" spans="1:11" ht="15.75" x14ac:dyDescent="0.25">
      <c r="A119" s="24"/>
      <c r="B119" s="30"/>
      <c r="C119" s="30"/>
      <c r="D119" s="24"/>
      <c r="E119" s="24"/>
      <c r="F119" s="9" t="s">
        <v>10</v>
      </c>
      <c r="G119" s="7">
        <v>0</v>
      </c>
      <c r="H119" s="7">
        <v>0</v>
      </c>
      <c r="I119" s="7" t="e">
        <f t="shared" si="34"/>
        <v>#DIV/0!</v>
      </c>
      <c r="J119" s="30"/>
      <c r="K119" s="54"/>
    </row>
    <row r="120" spans="1:11" ht="15.75" x14ac:dyDescent="0.25">
      <c r="A120" s="24"/>
      <c r="B120" s="30"/>
      <c r="C120" s="30"/>
      <c r="D120" s="24"/>
      <c r="E120" s="24"/>
      <c r="F120" s="9" t="s">
        <v>11</v>
      </c>
      <c r="G120" s="7">
        <v>483.8</v>
      </c>
      <c r="H120" s="7">
        <v>483.8</v>
      </c>
      <c r="I120" s="7">
        <f t="shared" si="34"/>
        <v>100</v>
      </c>
      <c r="J120" s="30"/>
      <c r="K120" s="54"/>
    </row>
    <row r="121" spans="1:11" ht="15.75" x14ac:dyDescent="0.25">
      <c r="A121" s="24"/>
      <c r="B121" s="30"/>
      <c r="C121" s="30"/>
      <c r="D121" s="24"/>
      <c r="E121" s="24"/>
      <c r="F121" s="9" t="s">
        <v>12</v>
      </c>
      <c r="G121" s="7">
        <v>36.4</v>
      </c>
      <c r="H121" s="7">
        <v>36.4</v>
      </c>
      <c r="I121" s="7">
        <f t="shared" si="34"/>
        <v>100</v>
      </c>
      <c r="J121" s="30"/>
      <c r="K121" s="54"/>
    </row>
    <row r="122" spans="1:11" ht="31.5" x14ac:dyDescent="0.25">
      <c r="A122" s="24"/>
      <c r="B122" s="30"/>
      <c r="C122" s="30"/>
      <c r="D122" s="24"/>
      <c r="E122" s="24"/>
      <c r="F122" s="9" t="s">
        <v>13</v>
      </c>
      <c r="G122" s="7">
        <v>0</v>
      </c>
      <c r="H122" s="7">
        <v>0</v>
      </c>
      <c r="I122" s="7" t="e">
        <f t="shared" si="34"/>
        <v>#DIV/0!</v>
      </c>
      <c r="J122" s="30"/>
      <c r="K122" s="54"/>
    </row>
    <row r="123" spans="1:11" ht="15.75" x14ac:dyDescent="0.25">
      <c r="A123" s="24" t="s">
        <v>25</v>
      </c>
      <c r="B123" s="30" t="s">
        <v>135</v>
      </c>
      <c r="C123" s="30" t="s">
        <v>106</v>
      </c>
      <c r="D123" s="24" t="s">
        <v>95</v>
      </c>
      <c r="E123" s="24" t="s">
        <v>24</v>
      </c>
      <c r="F123" s="9" t="s">
        <v>9</v>
      </c>
      <c r="G123" s="16">
        <f>G124+G125+G126+G127</f>
        <v>1170</v>
      </c>
      <c r="H123" s="16">
        <f>H124+H125+H126+H127</f>
        <v>1170</v>
      </c>
      <c r="I123" s="16">
        <f t="shared" si="33"/>
        <v>100</v>
      </c>
      <c r="J123" s="30" t="s">
        <v>37</v>
      </c>
      <c r="K123" s="30"/>
    </row>
    <row r="124" spans="1:11" ht="15.75" x14ac:dyDescent="0.25">
      <c r="A124" s="24"/>
      <c r="B124" s="30"/>
      <c r="C124" s="30"/>
      <c r="D124" s="24"/>
      <c r="E124" s="24"/>
      <c r="F124" s="9" t="s">
        <v>10</v>
      </c>
      <c r="G124" s="7">
        <v>0</v>
      </c>
      <c r="H124" s="7">
        <v>0</v>
      </c>
      <c r="I124" s="7" t="e">
        <f t="shared" si="33"/>
        <v>#DIV/0!</v>
      </c>
      <c r="J124" s="30"/>
      <c r="K124" s="54"/>
    </row>
    <row r="125" spans="1:11" ht="15.75" x14ac:dyDescent="0.25">
      <c r="A125" s="24"/>
      <c r="B125" s="30"/>
      <c r="C125" s="30"/>
      <c r="D125" s="24"/>
      <c r="E125" s="24"/>
      <c r="F125" s="9" t="s">
        <v>11</v>
      </c>
      <c r="G125" s="7">
        <v>1088.0999999999999</v>
      </c>
      <c r="H125" s="7">
        <v>1088.0999999999999</v>
      </c>
      <c r="I125" s="7">
        <f t="shared" si="33"/>
        <v>100</v>
      </c>
      <c r="J125" s="30"/>
      <c r="K125" s="54"/>
    </row>
    <row r="126" spans="1:11" ht="15.75" x14ac:dyDescent="0.25">
      <c r="A126" s="24"/>
      <c r="B126" s="30"/>
      <c r="C126" s="30"/>
      <c r="D126" s="24"/>
      <c r="E126" s="24"/>
      <c r="F126" s="9" t="s">
        <v>12</v>
      </c>
      <c r="G126" s="7">
        <v>81.900000000000006</v>
      </c>
      <c r="H126" s="7">
        <v>81.900000000000006</v>
      </c>
      <c r="I126" s="7">
        <f t="shared" si="33"/>
        <v>100</v>
      </c>
      <c r="J126" s="30"/>
      <c r="K126" s="54"/>
    </row>
    <row r="127" spans="1:11" ht="31.5" x14ac:dyDescent="0.25">
      <c r="A127" s="24"/>
      <c r="B127" s="30"/>
      <c r="C127" s="30"/>
      <c r="D127" s="24"/>
      <c r="E127" s="24"/>
      <c r="F127" s="9" t="s">
        <v>13</v>
      </c>
      <c r="G127" s="7">
        <v>0</v>
      </c>
      <c r="H127" s="7">
        <v>0</v>
      </c>
      <c r="I127" s="7" t="e">
        <f t="shared" si="33"/>
        <v>#DIV/0!</v>
      </c>
      <c r="J127" s="30"/>
      <c r="K127" s="54"/>
    </row>
    <row r="128" spans="1:11" ht="15.75" x14ac:dyDescent="0.25">
      <c r="A128" s="24" t="s">
        <v>31</v>
      </c>
      <c r="B128" s="30" t="s">
        <v>107</v>
      </c>
      <c r="C128" s="30" t="s">
        <v>106</v>
      </c>
      <c r="D128" s="24" t="s">
        <v>95</v>
      </c>
      <c r="E128" s="24" t="s">
        <v>24</v>
      </c>
      <c r="F128" s="9" t="s">
        <v>9</v>
      </c>
      <c r="G128" s="16">
        <f>G129+G130+G131+G132</f>
        <v>1817.6000000000001</v>
      </c>
      <c r="H128" s="16">
        <f>H129+H130+H131+H132</f>
        <v>1817.6000000000001</v>
      </c>
      <c r="I128" s="16">
        <f t="shared" si="32"/>
        <v>100</v>
      </c>
      <c r="J128" s="30" t="s">
        <v>37</v>
      </c>
      <c r="K128" s="30"/>
    </row>
    <row r="129" spans="1:14" ht="15.75" x14ac:dyDescent="0.25">
      <c r="A129" s="24"/>
      <c r="B129" s="30"/>
      <c r="C129" s="30"/>
      <c r="D129" s="24"/>
      <c r="E129" s="24"/>
      <c r="F129" s="9" t="s">
        <v>10</v>
      </c>
      <c r="G129" s="7">
        <v>0</v>
      </c>
      <c r="H129" s="7">
        <v>0</v>
      </c>
      <c r="I129" s="7" t="e">
        <f t="shared" si="32"/>
        <v>#DIV/0!</v>
      </c>
      <c r="J129" s="30"/>
      <c r="K129" s="30"/>
    </row>
    <row r="130" spans="1:14" ht="15.75" x14ac:dyDescent="0.25">
      <c r="A130" s="24"/>
      <c r="B130" s="30"/>
      <c r="C130" s="30"/>
      <c r="D130" s="24"/>
      <c r="E130" s="24"/>
      <c r="F130" s="9" t="s">
        <v>11</v>
      </c>
      <c r="G130" s="7">
        <v>1690.4</v>
      </c>
      <c r="H130" s="7">
        <v>1690.4</v>
      </c>
      <c r="I130" s="7">
        <f t="shared" si="32"/>
        <v>100</v>
      </c>
      <c r="J130" s="30"/>
      <c r="K130" s="30"/>
    </row>
    <row r="131" spans="1:14" ht="15.75" x14ac:dyDescent="0.25">
      <c r="A131" s="24"/>
      <c r="B131" s="30"/>
      <c r="C131" s="30"/>
      <c r="D131" s="24"/>
      <c r="E131" s="24"/>
      <c r="F131" s="9" t="s">
        <v>12</v>
      </c>
      <c r="G131" s="7">
        <v>127.2</v>
      </c>
      <c r="H131" s="7">
        <v>127.2</v>
      </c>
      <c r="I131" s="7">
        <f t="shared" si="32"/>
        <v>100</v>
      </c>
      <c r="J131" s="30"/>
      <c r="K131" s="30"/>
    </row>
    <row r="132" spans="1:14" ht="31.5" x14ac:dyDescent="0.25">
      <c r="A132" s="24"/>
      <c r="B132" s="30"/>
      <c r="C132" s="30"/>
      <c r="D132" s="24"/>
      <c r="E132" s="24"/>
      <c r="F132" s="9" t="s">
        <v>13</v>
      </c>
      <c r="G132" s="7">
        <v>0</v>
      </c>
      <c r="H132" s="7">
        <v>0</v>
      </c>
      <c r="I132" s="7" t="e">
        <f t="shared" si="32"/>
        <v>#DIV/0!</v>
      </c>
      <c r="J132" s="30"/>
      <c r="K132" s="30"/>
    </row>
    <row r="133" spans="1:14" ht="15.75" x14ac:dyDescent="0.25">
      <c r="A133" s="36" t="s">
        <v>44</v>
      </c>
      <c r="B133" s="49"/>
      <c r="C133" s="49"/>
      <c r="D133" s="49"/>
      <c r="E133" s="49"/>
      <c r="F133" s="49"/>
      <c r="G133" s="49"/>
      <c r="H133" s="49"/>
      <c r="I133" s="49"/>
      <c r="J133" s="49"/>
      <c r="K133" s="49"/>
      <c r="L133" s="3"/>
      <c r="M133" s="3"/>
      <c r="N133" s="4"/>
    </row>
    <row r="134" spans="1:14" ht="15.75" x14ac:dyDescent="0.25">
      <c r="A134" s="24"/>
      <c r="B134" s="28" t="s">
        <v>15</v>
      </c>
      <c r="C134" s="24"/>
      <c r="D134" s="24"/>
      <c r="E134" s="24"/>
      <c r="F134" s="9" t="s">
        <v>9</v>
      </c>
      <c r="G134" s="16">
        <f>G135+G136+G137+G138</f>
        <v>24992</v>
      </c>
      <c r="H134" s="16">
        <f>H135+H136+H137+H138</f>
        <v>4792.2</v>
      </c>
      <c r="I134" s="16">
        <f>H134/G134*100</f>
        <v>19.174935979513442</v>
      </c>
      <c r="J134" s="29" t="s">
        <v>45</v>
      </c>
      <c r="K134" s="24"/>
    </row>
    <row r="135" spans="1:14" ht="15.75" x14ac:dyDescent="0.25">
      <c r="A135" s="24"/>
      <c r="B135" s="28"/>
      <c r="C135" s="24"/>
      <c r="D135" s="24"/>
      <c r="E135" s="24"/>
      <c r="F135" s="9" t="s">
        <v>10</v>
      </c>
      <c r="G135" s="16">
        <f>G140</f>
        <v>0</v>
      </c>
      <c r="H135" s="16">
        <f>H140</f>
        <v>0</v>
      </c>
      <c r="I135" s="16" t="e">
        <f t="shared" ref="I135:I138" si="35">H135/G135*100</f>
        <v>#DIV/0!</v>
      </c>
      <c r="J135" s="29"/>
      <c r="K135" s="24"/>
    </row>
    <row r="136" spans="1:14" ht="15.75" x14ac:dyDescent="0.25">
      <c r="A136" s="24"/>
      <c r="B136" s="28"/>
      <c r="C136" s="24"/>
      <c r="D136" s="24"/>
      <c r="E136" s="24"/>
      <c r="F136" s="9" t="s">
        <v>11</v>
      </c>
      <c r="G136" s="16">
        <f t="shared" ref="G136:H138" si="36">G141</f>
        <v>4792</v>
      </c>
      <c r="H136" s="16">
        <f t="shared" si="36"/>
        <v>4792.2</v>
      </c>
      <c r="I136" s="16">
        <f t="shared" si="35"/>
        <v>100.00417362270451</v>
      </c>
      <c r="J136" s="29"/>
      <c r="K136" s="24"/>
    </row>
    <row r="137" spans="1:14" ht="15.75" x14ac:dyDescent="0.25">
      <c r="A137" s="24"/>
      <c r="B137" s="28"/>
      <c r="C137" s="24"/>
      <c r="D137" s="24"/>
      <c r="E137" s="24"/>
      <c r="F137" s="9" t="s">
        <v>12</v>
      </c>
      <c r="G137" s="16">
        <f t="shared" si="36"/>
        <v>0</v>
      </c>
      <c r="H137" s="16">
        <f t="shared" si="36"/>
        <v>0</v>
      </c>
      <c r="I137" s="16" t="e">
        <f t="shared" si="35"/>
        <v>#DIV/0!</v>
      </c>
      <c r="J137" s="29"/>
      <c r="K137" s="24"/>
    </row>
    <row r="138" spans="1:14" ht="31.5" x14ac:dyDescent="0.25">
      <c r="A138" s="24"/>
      <c r="B138" s="28"/>
      <c r="C138" s="24"/>
      <c r="D138" s="24"/>
      <c r="E138" s="24"/>
      <c r="F138" s="9" t="s">
        <v>13</v>
      </c>
      <c r="G138" s="16">
        <f t="shared" si="36"/>
        <v>20200</v>
      </c>
      <c r="H138" s="16">
        <f t="shared" si="36"/>
        <v>0</v>
      </c>
      <c r="I138" s="16">
        <f t="shared" si="35"/>
        <v>0</v>
      </c>
      <c r="J138" s="29"/>
      <c r="K138" s="24"/>
    </row>
    <row r="139" spans="1:14" ht="15.6" customHeight="1" x14ac:dyDescent="0.25">
      <c r="A139" s="24" t="s">
        <v>16</v>
      </c>
      <c r="B139" s="25" t="s">
        <v>108</v>
      </c>
      <c r="C139" s="25" t="s">
        <v>109</v>
      </c>
      <c r="D139" s="26" t="s">
        <v>95</v>
      </c>
      <c r="E139" s="33" t="s">
        <v>87</v>
      </c>
      <c r="F139" s="9" t="s">
        <v>9</v>
      </c>
      <c r="G139" s="8">
        <f>G140+G141+G142+G143</f>
        <v>24992</v>
      </c>
      <c r="H139" s="8">
        <f>H140+H141+H142+H143</f>
        <v>4792.2</v>
      </c>
      <c r="I139" s="8">
        <f>H139/G139*100</f>
        <v>19.174935979513442</v>
      </c>
      <c r="J139" s="25" t="s">
        <v>45</v>
      </c>
      <c r="K139" s="30" t="s">
        <v>136</v>
      </c>
    </row>
    <row r="140" spans="1:14" ht="15.75" x14ac:dyDescent="0.25">
      <c r="A140" s="24"/>
      <c r="B140" s="25"/>
      <c r="C140" s="25"/>
      <c r="D140" s="26"/>
      <c r="E140" s="33"/>
      <c r="F140" s="23" t="s">
        <v>10</v>
      </c>
      <c r="G140" s="12">
        <v>0</v>
      </c>
      <c r="H140" s="12">
        <v>0</v>
      </c>
      <c r="I140" s="13" t="e">
        <f t="shared" ref="I140:I143" si="37">H140/G140*100</f>
        <v>#DIV/0!</v>
      </c>
      <c r="J140" s="25"/>
      <c r="K140" s="30"/>
    </row>
    <row r="141" spans="1:14" ht="15.75" x14ac:dyDescent="0.25">
      <c r="A141" s="24"/>
      <c r="B141" s="25"/>
      <c r="C141" s="25"/>
      <c r="D141" s="26"/>
      <c r="E141" s="33"/>
      <c r="F141" s="23" t="s">
        <v>11</v>
      </c>
      <c r="G141" s="12">
        <v>4792</v>
      </c>
      <c r="H141" s="12">
        <v>4792.2</v>
      </c>
      <c r="I141" s="13">
        <f t="shared" si="37"/>
        <v>100.00417362270451</v>
      </c>
      <c r="J141" s="25"/>
      <c r="K141" s="30"/>
    </row>
    <row r="142" spans="1:14" ht="15.75" x14ac:dyDescent="0.25">
      <c r="A142" s="24"/>
      <c r="B142" s="25"/>
      <c r="C142" s="25"/>
      <c r="D142" s="26"/>
      <c r="E142" s="33"/>
      <c r="F142" s="23" t="s">
        <v>12</v>
      </c>
      <c r="G142" s="12">
        <v>0</v>
      </c>
      <c r="H142" s="12">
        <v>0</v>
      </c>
      <c r="I142" s="13" t="e">
        <f t="shared" si="37"/>
        <v>#DIV/0!</v>
      </c>
      <c r="J142" s="25"/>
      <c r="K142" s="30"/>
    </row>
    <row r="143" spans="1:14" ht="120" customHeight="1" x14ac:dyDescent="0.25">
      <c r="A143" s="24"/>
      <c r="B143" s="25"/>
      <c r="C143" s="25"/>
      <c r="D143" s="26"/>
      <c r="E143" s="33"/>
      <c r="F143" s="23" t="s">
        <v>13</v>
      </c>
      <c r="G143" s="12">
        <v>20200</v>
      </c>
      <c r="H143" s="12">
        <v>0</v>
      </c>
      <c r="I143" s="13">
        <f t="shared" si="37"/>
        <v>0</v>
      </c>
      <c r="J143" s="25"/>
      <c r="K143" s="30"/>
    </row>
    <row r="144" spans="1:14" ht="15.75" x14ac:dyDescent="0.25">
      <c r="A144" s="36" t="s">
        <v>46</v>
      </c>
      <c r="B144" s="49"/>
      <c r="C144" s="49"/>
      <c r="D144" s="49"/>
      <c r="E144" s="49"/>
      <c r="F144" s="49"/>
      <c r="G144" s="49"/>
      <c r="H144" s="49"/>
      <c r="I144" s="49"/>
      <c r="J144" s="49"/>
      <c r="K144" s="49"/>
    </row>
    <row r="145" spans="1:11" ht="15.75" x14ac:dyDescent="0.25">
      <c r="A145" s="24"/>
      <c r="B145" s="28" t="s">
        <v>15</v>
      </c>
      <c r="C145" s="24"/>
      <c r="D145" s="24"/>
      <c r="E145" s="24"/>
      <c r="F145" s="9" t="s">
        <v>9</v>
      </c>
      <c r="G145" s="16">
        <f>G146+G147+G148+G149</f>
        <v>297035</v>
      </c>
      <c r="H145" s="16">
        <f>H146+H147+H148+H149</f>
        <v>35316</v>
      </c>
      <c r="I145" s="16">
        <f>H145/G145*100</f>
        <v>11.889507970441194</v>
      </c>
      <c r="J145" s="29" t="s">
        <v>85</v>
      </c>
      <c r="K145" s="24"/>
    </row>
    <row r="146" spans="1:11" ht="15.75" x14ac:dyDescent="0.25">
      <c r="A146" s="24"/>
      <c r="B146" s="28"/>
      <c r="C146" s="24"/>
      <c r="D146" s="24"/>
      <c r="E146" s="24"/>
      <c r="F146" s="9" t="s">
        <v>10</v>
      </c>
      <c r="G146" s="16">
        <f>G151</f>
        <v>0</v>
      </c>
      <c r="H146" s="16">
        <f>H151</f>
        <v>0</v>
      </c>
      <c r="I146" s="16" t="e">
        <f t="shared" ref="I146:I149" si="38">H146/G146*100</f>
        <v>#DIV/0!</v>
      </c>
      <c r="J146" s="29"/>
      <c r="K146" s="24"/>
    </row>
    <row r="147" spans="1:11" ht="15.75" x14ac:dyDescent="0.25">
      <c r="A147" s="24"/>
      <c r="B147" s="28"/>
      <c r="C147" s="24"/>
      <c r="D147" s="24"/>
      <c r="E147" s="24"/>
      <c r="F147" s="9" t="s">
        <v>11</v>
      </c>
      <c r="G147" s="16">
        <f t="shared" ref="G147:H149" si="39">G152</f>
        <v>0</v>
      </c>
      <c r="H147" s="16">
        <f t="shared" si="39"/>
        <v>0</v>
      </c>
      <c r="I147" s="16" t="e">
        <f t="shared" si="38"/>
        <v>#DIV/0!</v>
      </c>
      <c r="J147" s="29"/>
      <c r="K147" s="24"/>
    </row>
    <row r="148" spans="1:11" ht="15.75" x14ac:dyDescent="0.25">
      <c r="A148" s="24"/>
      <c r="B148" s="28"/>
      <c r="C148" s="24"/>
      <c r="D148" s="24"/>
      <c r="E148" s="24"/>
      <c r="F148" s="9" t="s">
        <v>12</v>
      </c>
      <c r="G148" s="16">
        <f t="shared" si="39"/>
        <v>0</v>
      </c>
      <c r="H148" s="16">
        <f t="shared" si="39"/>
        <v>0</v>
      </c>
      <c r="I148" s="16" t="e">
        <f t="shared" si="38"/>
        <v>#DIV/0!</v>
      </c>
      <c r="J148" s="29"/>
      <c r="K148" s="24"/>
    </row>
    <row r="149" spans="1:11" ht="31.5" x14ac:dyDescent="0.25">
      <c r="A149" s="24"/>
      <c r="B149" s="28"/>
      <c r="C149" s="24"/>
      <c r="D149" s="24"/>
      <c r="E149" s="24"/>
      <c r="F149" s="9" t="s">
        <v>13</v>
      </c>
      <c r="G149" s="16">
        <f t="shared" si="39"/>
        <v>297035</v>
      </c>
      <c r="H149" s="16">
        <f t="shared" si="39"/>
        <v>35316</v>
      </c>
      <c r="I149" s="16">
        <f t="shared" si="38"/>
        <v>11.889507970441194</v>
      </c>
      <c r="J149" s="29"/>
      <c r="K149" s="24"/>
    </row>
    <row r="150" spans="1:11" ht="15.75" x14ac:dyDescent="0.25">
      <c r="A150" s="24" t="s">
        <v>16</v>
      </c>
      <c r="B150" s="25" t="s">
        <v>47</v>
      </c>
      <c r="C150" s="26"/>
      <c r="D150" s="26" t="s">
        <v>95</v>
      </c>
      <c r="E150" s="33" t="s">
        <v>87</v>
      </c>
      <c r="F150" s="9" t="s">
        <v>9</v>
      </c>
      <c r="G150" s="8">
        <f>G151+G152+G153+G154</f>
        <v>297035</v>
      </c>
      <c r="H150" s="8">
        <f>H151+H152+H153+H154</f>
        <v>35316</v>
      </c>
      <c r="I150" s="8">
        <f>H150/G150*100</f>
        <v>11.889507970441194</v>
      </c>
      <c r="J150" s="25" t="s">
        <v>86</v>
      </c>
      <c r="K150" s="30" t="s">
        <v>113</v>
      </c>
    </row>
    <row r="151" spans="1:11" ht="15.75" x14ac:dyDescent="0.25">
      <c r="A151" s="24"/>
      <c r="B151" s="25"/>
      <c r="C151" s="26"/>
      <c r="D151" s="26"/>
      <c r="E151" s="26"/>
      <c r="F151" s="23" t="s">
        <v>10</v>
      </c>
      <c r="G151" s="13">
        <v>0</v>
      </c>
      <c r="H151" s="13">
        <v>0</v>
      </c>
      <c r="I151" s="13" t="e">
        <f t="shared" ref="I151:I154" si="40">H151/G151*100</f>
        <v>#DIV/0!</v>
      </c>
      <c r="J151" s="25"/>
      <c r="K151" s="30"/>
    </row>
    <row r="152" spans="1:11" ht="15.75" x14ac:dyDescent="0.25">
      <c r="A152" s="24"/>
      <c r="B152" s="25"/>
      <c r="C152" s="26"/>
      <c r="D152" s="26"/>
      <c r="E152" s="26"/>
      <c r="F152" s="23" t="s">
        <v>11</v>
      </c>
      <c r="G152" s="13">
        <v>0</v>
      </c>
      <c r="H152" s="13">
        <v>0</v>
      </c>
      <c r="I152" s="13" t="e">
        <f t="shared" si="40"/>
        <v>#DIV/0!</v>
      </c>
      <c r="J152" s="25"/>
      <c r="K152" s="30"/>
    </row>
    <row r="153" spans="1:11" ht="15.75" x14ac:dyDescent="0.25">
      <c r="A153" s="24"/>
      <c r="B153" s="25"/>
      <c r="C153" s="26"/>
      <c r="D153" s="26"/>
      <c r="E153" s="26"/>
      <c r="F153" s="23" t="s">
        <v>12</v>
      </c>
      <c r="G153" s="12">
        <v>0</v>
      </c>
      <c r="H153" s="12">
        <v>0</v>
      </c>
      <c r="I153" s="13" t="e">
        <f t="shared" si="40"/>
        <v>#DIV/0!</v>
      </c>
      <c r="J153" s="25"/>
      <c r="K153" s="30"/>
    </row>
    <row r="154" spans="1:11" ht="117.75" customHeight="1" x14ac:dyDescent="0.25">
      <c r="A154" s="24"/>
      <c r="B154" s="25"/>
      <c r="C154" s="26"/>
      <c r="D154" s="26"/>
      <c r="E154" s="26"/>
      <c r="F154" s="23" t="s">
        <v>13</v>
      </c>
      <c r="G154" s="13">
        <v>297035</v>
      </c>
      <c r="H154" s="13">
        <v>35316</v>
      </c>
      <c r="I154" s="13">
        <f t="shared" si="40"/>
        <v>11.889507970441194</v>
      </c>
      <c r="J154" s="25"/>
      <c r="K154" s="30"/>
    </row>
    <row r="155" spans="1:11" ht="15.75" x14ac:dyDescent="0.25">
      <c r="A155" s="36" t="s">
        <v>48</v>
      </c>
      <c r="B155" s="49"/>
      <c r="C155" s="49"/>
      <c r="D155" s="49"/>
      <c r="E155" s="49"/>
      <c r="F155" s="49"/>
      <c r="G155" s="49"/>
      <c r="H155" s="49"/>
      <c r="I155" s="49"/>
      <c r="J155" s="49"/>
      <c r="K155" s="49"/>
    </row>
    <row r="156" spans="1:11" ht="15.75" x14ac:dyDescent="0.25">
      <c r="A156" s="24"/>
      <c r="B156" s="28" t="s">
        <v>15</v>
      </c>
      <c r="C156" s="24"/>
      <c r="D156" s="24"/>
      <c r="E156" s="24"/>
      <c r="F156" s="9" t="s">
        <v>9</v>
      </c>
      <c r="G156" s="16">
        <f>G157+G158+G159+G160</f>
        <v>158261.40000000002</v>
      </c>
      <c r="H156" s="16">
        <f>H157+H158+H159+H160</f>
        <v>229888</v>
      </c>
      <c r="I156" s="16">
        <f>H156/G156*100</f>
        <v>145.2584142437764</v>
      </c>
      <c r="J156" s="29" t="s">
        <v>49</v>
      </c>
      <c r="K156" s="24"/>
    </row>
    <row r="157" spans="1:11" ht="15.75" x14ac:dyDescent="0.25">
      <c r="A157" s="24"/>
      <c r="B157" s="28"/>
      <c r="C157" s="24"/>
      <c r="D157" s="24"/>
      <c r="E157" s="24"/>
      <c r="F157" s="9" t="s">
        <v>10</v>
      </c>
      <c r="G157" s="16">
        <f>G163+G204</f>
        <v>86782.400000000009</v>
      </c>
      <c r="H157" s="16">
        <f>H163+H204</f>
        <v>14712</v>
      </c>
      <c r="I157" s="16">
        <f t="shared" ref="I157:I160" si="41">H157/G157*100</f>
        <v>16.952746178948725</v>
      </c>
      <c r="J157" s="29"/>
      <c r="K157" s="24"/>
    </row>
    <row r="158" spans="1:11" ht="15.75" x14ac:dyDescent="0.25">
      <c r="A158" s="24"/>
      <c r="B158" s="28"/>
      <c r="C158" s="24"/>
      <c r="D158" s="24"/>
      <c r="E158" s="24"/>
      <c r="F158" s="9" t="s">
        <v>11</v>
      </c>
      <c r="G158" s="16">
        <f t="shared" ref="G158:H158" si="42">G164+G205</f>
        <v>47529</v>
      </c>
      <c r="H158" s="16">
        <f t="shared" si="42"/>
        <v>135728</v>
      </c>
      <c r="I158" s="16">
        <f t="shared" si="41"/>
        <v>285.56881062088411</v>
      </c>
      <c r="J158" s="29"/>
      <c r="K158" s="24"/>
    </row>
    <row r="159" spans="1:11" ht="15.75" x14ac:dyDescent="0.25">
      <c r="A159" s="24"/>
      <c r="B159" s="28"/>
      <c r="C159" s="24"/>
      <c r="D159" s="24"/>
      <c r="E159" s="24"/>
      <c r="F159" s="9" t="s">
        <v>12</v>
      </c>
      <c r="G159" s="16">
        <f t="shared" ref="G159:H159" si="43">G165+G206</f>
        <v>0</v>
      </c>
      <c r="H159" s="16">
        <f t="shared" si="43"/>
        <v>0</v>
      </c>
      <c r="I159" s="16" t="e">
        <f t="shared" si="41"/>
        <v>#DIV/0!</v>
      </c>
      <c r="J159" s="29"/>
      <c r="K159" s="24"/>
    </row>
    <row r="160" spans="1:11" ht="50.25" customHeight="1" x14ac:dyDescent="0.25">
      <c r="A160" s="24"/>
      <c r="B160" s="28"/>
      <c r="C160" s="24"/>
      <c r="D160" s="24"/>
      <c r="E160" s="24"/>
      <c r="F160" s="9" t="s">
        <v>13</v>
      </c>
      <c r="G160" s="16">
        <f t="shared" ref="G160:H160" si="44">G166+G207</f>
        <v>23950</v>
      </c>
      <c r="H160" s="16">
        <f t="shared" si="44"/>
        <v>79448</v>
      </c>
      <c r="I160" s="16">
        <f t="shared" si="41"/>
        <v>331.72442588726511</v>
      </c>
      <c r="J160" s="29"/>
      <c r="K160" s="24"/>
    </row>
    <row r="161" spans="1:16" ht="15.75" x14ac:dyDescent="0.25">
      <c r="A161" s="47" t="s">
        <v>50</v>
      </c>
      <c r="B161" s="51"/>
      <c r="C161" s="51"/>
      <c r="D161" s="51"/>
      <c r="E161" s="51"/>
      <c r="F161" s="51"/>
      <c r="G161" s="51"/>
      <c r="H161" s="51"/>
      <c r="I161" s="51"/>
      <c r="J161" s="51"/>
      <c r="K161" s="51"/>
    </row>
    <row r="162" spans="1:16" ht="15.75" x14ac:dyDescent="0.25">
      <c r="A162" s="24"/>
      <c r="B162" s="28" t="s">
        <v>65</v>
      </c>
      <c r="C162" s="24"/>
      <c r="D162" s="24" t="s">
        <v>95</v>
      </c>
      <c r="E162" s="24"/>
      <c r="F162" s="9" t="s">
        <v>9</v>
      </c>
      <c r="G162" s="16">
        <f>G163+G164+G165+G166</f>
        <v>128810.40000000001</v>
      </c>
      <c r="H162" s="16">
        <f>H163+H164+H165+H166</f>
        <v>190275</v>
      </c>
      <c r="I162" s="16">
        <f>H162/G162*100</f>
        <v>147.71710979858767</v>
      </c>
      <c r="J162" s="29" t="s">
        <v>52</v>
      </c>
      <c r="K162" s="24"/>
    </row>
    <row r="163" spans="1:16" ht="15.75" x14ac:dyDescent="0.25">
      <c r="A163" s="24"/>
      <c r="B163" s="28"/>
      <c r="C163" s="24"/>
      <c r="D163" s="24"/>
      <c r="E163" s="24"/>
      <c r="F163" s="9" t="s">
        <v>10</v>
      </c>
      <c r="G163" s="16">
        <f>G168+G173+G178+G183+G193+G198</f>
        <v>76535.400000000009</v>
      </c>
      <c r="H163" s="16">
        <f t="shared" ref="H163:I163" si="45">H168+H173+H178+H183+H193+H198</f>
        <v>6319</v>
      </c>
      <c r="I163" s="16" t="e">
        <f t="shared" si="45"/>
        <v>#DIV/0!</v>
      </c>
      <c r="J163" s="29"/>
      <c r="K163" s="24"/>
    </row>
    <row r="164" spans="1:16" ht="15.75" x14ac:dyDescent="0.25">
      <c r="A164" s="24"/>
      <c r="B164" s="28"/>
      <c r="C164" s="24"/>
      <c r="D164" s="24"/>
      <c r="E164" s="24"/>
      <c r="F164" s="9" t="s">
        <v>11</v>
      </c>
      <c r="G164" s="16">
        <f t="shared" ref="G164:I164" si="46">G169+G174+G179+G184+G194+G199</f>
        <v>40625</v>
      </c>
      <c r="H164" s="16">
        <f t="shared" si="46"/>
        <v>116808</v>
      </c>
      <c r="I164" s="16" t="e">
        <f t="shared" si="46"/>
        <v>#DIV/0!</v>
      </c>
      <c r="J164" s="29"/>
      <c r="K164" s="24"/>
    </row>
    <row r="165" spans="1:16" ht="15.75" x14ac:dyDescent="0.25">
      <c r="A165" s="24"/>
      <c r="B165" s="28"/>
      <c r="C165" s="24"/>
      <c r="D165" s="24"/>
      <c r="E165" s="24"/>
      <c r="F165" s="9" t="s">
        <v>12</v>
      </c>
      <c r="G165" s="16">
        <f t="shared" ref="G165:I165" si="47">G170+G175+G180+G185+G195+G200</f>
        <v>0</v>
      </c>
      <c r="H165" s="16">
        <f t="shared" si="47"/>
        <v>0</v>
      </c>
      <c r="I165" s="16" t="e">
        <f t="shared" si="47"/>
        <v>#DIV/0!</v>
      </c>
      <c r="J165" s="29"/>
      <c r="K165" s="24"/>
    </row>
    <row r="166" spans="1:16" ht="31.5" x14ac:dyDescent="0.25">
      <c r="A166" s="24"/>
      <c r="B166" s="28"/>
      <c r="C166" s="24"/>
      <c r="D166" s="24"/>
      <c r="E166" s="24"/>
      <c r="F166" s="9" t="s">
        <v>13</v>
      </c>
      <c r="G166" s="16">
        <f t="shared" ref="G166:I166" si="48">G171+G176+G181+G186+G196+G201</f>
        <v>11650</v>
      </c>
      <c r="H166" s="16">
        <f t="shared" si="48"/>
        <v>67148</v>
      </c>
      <c r="I166" s="16" t="e">
        <f t="shared" si="48"/>
        <v>#DIV/0!</v>
      </c>
      <c r="J166" s="29"/>
      <c r="K166" s="24"/>
    </row>
    <row r="167" spans="1:16" ht="15.75" x14ac:dyDescent="0.25">
      <c r="A167" s="24" t="s">
        <v>16</v>
      </c>
      <c r="B167" s="25" t="s">
        <v>110</v>
      </c>
      <c r="C167" s="25" t="s">
        <v>51</v>
      </c>
      <c r="D167" s="26" t="s">
        <v>95</v>
      </c>
      <c r="E167" s="27" t="s">
        <v>24</v>
      </c>
      <c r="F167" s="9" t="s">
        <v>9</v>
      </c>
      <c r="G167" s="8">
        <f>G168+G169+G170+G171</f>
        <v>121116</v>
      </c>
      <c r="H167" s="8">
        <f>H168+H169+H170+H171</f>
        <v>179786</v>
      </c>
      <c r="I167" s="8">
        <f>H167/G167*100</f>
        <v>148.44116384292744</v>
      </c>
      <c r="J167" s="25" t="s">
        <v>52</v>
      </c>
      <c r="K167" s="39"/>
      <c r="L167" s="44"/>
      <c r="M167" s="45"/>
      <c r="N167" s="45"/>
      <c r="O167" s="45"/>
      <c r="P167" s="45"/>
    </row>
    <row r="168" spans="1:16" ht="15.75" x14ac:dyDescent="0.25">
      <c r="A168" s="24"/>
      <c r="B168" s="25"/>
      <c r="C168" s="25"/>
      <c r="D168" s="26"/>
      <c r="E168" s="24"/>
      <c r="F168" s="23" t="s">
        <v>10</v>
      </c>
      <c r="G168" s="13">
        <v>72866</v>
      </c>
      <c r="H168" s="13">
        <v>2896</v>
      </c>
      <c r="I168" s="13">
        <f t="shared" ref="I168:I201" si="49">H168/G168*100</f>
        <v>3.9744187961463506</v>
      </c>
      <c r="J168" s="25"/>
      <c r="K168" s="30"/>
      <c r="L168" s="46"/>
      <c r="M168" s="45"/>
      <c r="N168" s="45"/>
      <c r="O168" s="45"/>
      <c r="P168" s="45"/>
    </row>
    <row r="169" spans="1:16" ht="15.75" x14ac:dyDescent="0.25">
      <c r="A169" s="24"/>
      <c r="B169" s="25"/>
      <c r="C169" s="25"/>
      <c r="D169" s="26"/>
      <c r="E169" s="24"/>
      <c r="F169" s="23" t="s">
        <v>11</v>
      </c>
      <c r="G169" s="13">
        <v>40125</v>
      </c>
      <c r="H169" s="13">
        <v>113267</v>
      </c>
      <c r="I169" s="13">
        <f t="shared" si="49"/>
        <v>282.28535825545174</v>
      </c>
      <c r="J169" s="25"/>
      <c r="K169" s="30"/>
      <c r="L169" s="46"/>
      <c r="M169" s="45"/>
      <c r="N169" s="45"/>
      <c r="O169" s="45"/>
      <c r="P169" s="45"/>
    </row>
    <row r="170" spans="1:16" ht="15.75" x14ac:dyDescent="0.25">
      <c r="A170" s="24"/>
      <c r="B170" s="25"/>
      <c r="C170" s="25"/>
      <c r="D170" s="26"/>
      <c r="E170" s="24"/>
      <c r="F170" s="23" t="s">
        <v>12</v>
      </c>
      <c r="G170" s="12">
        <v>0</v>
      </c>
      <c r="H170" s="12">
        <v>0</v>
      </c>
      <c r="I170" s="13" t="e">
        <f t="shared" si="49"/>
        <v>#DIV/0!</v>
      </c>
      <c r="J170" s="25"/>
      <c r="K170" s="30"/>
      <c r="L170" s="46"/>
      <c r="M170" s="45"/>
      <c r="N170" s="45"/>
      <c r="O170" s="45"/>
      <c r="P170" s="45"/>
    </row>
    <row r="171" spans="1:16" ht="69" customHeight="1" x14ac:dyDescent="0.25">
      <c r="A171" s="24"/>
      <c r="B171" s="25"/>
      <c r="C171" s="25"/>
      <c r="D171" s="26"/>
      <c r="E171" s="24"/>
      <c r="F171" s="23" t="s">
        <v>13</v>
      </c>
      <c r="G171" s="13">
        <v>8125</v>
      </c>
      <c r="H171" s="13">
        <v>63623</v>
      </c>
      <c r="I171" s="13">
        <f t="shared" si="49"/>
        <v>783.05230769230775</v>
      </c>
      <c r="J171" s="25"/>
      <c r="K171" s="30"/>
      <c r="L171" s="46"/>
      <c r="M171" s="45"/>
      <c r="N171" s="45"/>
      <c r="O171" s="45"/>
      <c r="P171" s="45"/>
    </row>
    <row r="172" spans="1:16" ht="15.75" customHeight="1" x14ac:dyDescent="0.25">
      <c r="A172" s="24" t="s">
        <v>17</v>
      </c>
      <c r="B172" s="25" t="s">
        <v>53</v>
      </c>
      <c r="C172" s="25" t="s">
        <v>51</v>
      </c>
      <c r="D172" s="26" t="s">
        <v>95</v>
      </c>
      <c r="E172" s="27" t="s">
        <v>73</v>
      </c>
      <c r="F172" s="9" t="s">
        <v>9</v>
      </c>
      <c r="G172" s="8">
        <f>G173+G174+G175+G176</f>
        <v>6250</v>
      </c>
      <c r="H172" s="8">
        <f>H173+H174+H175+H176</f>
        <v>6403</v>
      </c>
      <c r="I172" s="8">
        <f t="shared" si="49"/>
        <v>102.44800000000001</v>
      </c>
      <c r="J172" s="25" t="s">
        <v>54</v>
      </c>
      <c r="K172" s="39"/>
    </row>
    <row r="173" spans="1:16" ht="15.75" x14ac:dyDescent="0.25">
      <c r="A173" s="24"/>
      <c r="B173" s="25"/>
      <c r="C173" s="25"/>
      <c r="D173" s="26"/>
      <c r="E173" s="24"/>
      <c r="F173" s="23" t="s">
        <v>10</v>
      </c>
      <c r="G173" s="13">
        <v>3125</v>
      </c>
      <c r="H173" s="13">
        <v>0</v>
      </c>
      <c r="I173" s="13">
        <f t="shared" si="49"/>
        <v>0</v>
      </c>
      <c r="J173" s="25"/>
      <c r="K173" s="30"/>
    </row>
    <row r="174" spans="1:16" ht="15.75" x14ac:dyDescent="0.25">
      <c r="A174" s="24"/>
      <c r="B174" s="25"/>
      <c r="C174" s="25"/>
      <c r="D174" s="26"/>
      <c r="E174" s="24"/>
      <c r="F174" s="23" t="s">
        <v>11</v>
      </c>
      <c r="G174" s="13">
        <v>0</v>
      </c>
      <c r="H174" s="13">
        <v>3278</v>
      </c>
      <c r="I174" s="13" t="e">
        <f t="shared" si="49"/>
        <v>#DIV/0!</v>
      </c>
      <c r="J174" s="25"/>
      <c r="K174" s="30"/>
    </row>
    <row r="175" spans="1:16" ht="15.75" x14ac:dyDescent="0.25">
      <c r="A175" s="24"/>
      <c r="B175" s="25"/>
      <c r="C175" s="25"/>
      <c r="D175" s="26"/>
      <c r="E175" s="24"/>
      <c r="F175" s="23" t="s">
        <v>12</v>
      </c>
      <c r="G175" s="12">
        <v>0</v>
      </c>
      <c r="H175" s="12">
        <v>0</v>
      </c>
      <c r="I175" s="13" t="e">
        <f t="shared" si="49"/>
        <v>#DIV/0!</v>
      </c>
      <c r="J175" s="25"/>
      <c r="K175" s="30"/>
    </row>
    <row r="176" spans="1:16" ht="66.75" customHeight="1" x14ac:dyDescent="0.25">
      <c r="A176" s="24"/>
      <c r="B176" s="25"/>
      <c r="C176" s="25"/>
      <c r="D176" s="26"/>
      <c r="E176" s="24"/>
      <c r="F176" s="23" t="s">
        <v>13</v>
      </c>
      <c r="G176" s="13">
        <v>3125</v>
      </c>
      <c r="H176" s="13">
        <v>3125</v>
      </c>
      <c r="I176" s="13">
        <f t="shared" si="49"/>
        <v>100</v>
      </c>
      <c r="J176" s="25"/>
      <c r="K176" s="30"/>
    </row>
    <row r="177" spans="1:11" ht="15.75" customHeight="1" x14ac:dyDescent="0.25">
      <c r="A177" s="24" t="s">
        <v>18</v>
      </c>
      <c r="B177" s="25" t="s">
        <v>55</v>
      </c>
      <c r="C177" s="25" t="s">
        <v>51</v>
      </c>
      <c r="D177" s="26" t="s">
        <v>95</v>
      </c>
      <c r="E177" s="27" t="s">
        <v>73</v>
      </c>
      <c r="F177" s="9" t="s">
        <v>9</v>
      </c>
      <c r="G177" s="8">
        <f>G178+G179+G180+G181</f>
        <v>0</v>
      </c>
      <c r="H177" s="8">
        <f>H178+H179+H180+H181</f>
        <v>999</v>
      </c>
      <c r="I177" s="8" t="e">
        <f t="shared" si="49"/>
        <v>#DIV/0!</v>
      </c>
      <c r="J177" s="25" t="s">
        <v>56</v>
      </c>
      <c r="K177" s="39"/>
    </row>
    <row r="178" spans="1:11" ht="15.75" x14ac:dyDescent="0.25">
      <c r="A178" s="24"/>
      <c r="B178" s="25"/>
      <c r="C178" s="25"/>
      <c r="D178" s="26"/>
      <c r="E178" s="24"/>
      <c r="F178" s="23" t="s">
        <v>10</v>
      </c>
      <c r="G178" s="13">
        <v>0</v>
      </c>
      <c r="H178" s="13">
        <v>999</v>
      </c>
      <c r="I178" s="13" t="e">
        <f t="shared" si="49"/>
        <v>#DIV/0!</v>
      </c>
      <c r="J178" s="25"/>
      <c r="K178" s="30"/>
    </row>
    <row r="179" spans="1:11" ht="15.75" x14ac:dyDescent="0.25">
      <c r="A179" s="24"/>
      <c r="B179" s="25"/>
      <c r="C179" s="25"/>
      <c r="D179" s="26"/>
      <c r="E179" s="24"/>
      <c r="F179" s="23" t="s">
        <v>11</v>
      </c>
      <c r="G179" s="13">
        <v>0</v>
      </c>
      <c r="H179" s="13">
        <v>0</v>
      </c>
      <c r="I179" s="13" t="e">
        <f t="shared" si="49"/>
        <v>#DIV/0!</v>
      </c>
      <c r="J179" s="25"/>
      <c r="K179" s="30"/>
    </row>
    <row r="180" spans="1:11" ht="15.75" x14ac:dyDescent="0.25">
      <c r="A180" s="24"/>
      <c r="B180" s="25"/>
      <c r="C180" s="25"/>
      <c r="D180" s="26"/>
      <c r="E180" s="24"/>
      <c r="F180" s="23" t="s">
        <v>12</v>
      </c>
      <c r="G180" s="12">
        <v>0</v>
      </c>
      <c r="H180" s="12">
        <v>0</v>
      </c>
      <c r="I180" s="13" t="e">
        <f t="shared" si="49"/>
        <v>#DIV/0!</v>
      </c>
      <c r="J180" s="25"/>
      <c r="K180" s="30"/>
    </row>
    <row r="181" spans="1:11" ht="69" customHeight="1" x14ac:dyDescent="0.25">
      <c r="A181" s="24"/>
      <c r="B181" s="25"/>
      <c r="C181" s="25"/>
      <c r="D181" s="26"/>
      <c r="E181" s="24"/>
      <c r="F181" s="23" t="s">
        <v>13</v>
      </c>
      <c r="G181" s="13">
        <v>0</v>
      </c>
      <c r="H181" s="13">
        <v>0</v>
      </c>
      <c r="I181" s="13" t="e">
        <f t="shared" si="49"/>
        <v>#DIV/0!</v>
      </c>
      <c r="J181" s="25"/>
      <c r="K181" s="30"/>
    </row>
    <row r="182" spans="1:11" ht="15.75" customHeight="1" x14ac:dyDescent="0.25">
      <c r="A182" s="24" t="s">
        <v>22</v>
      </c>
      <c r="B182" s="25" t="s">
        <v>111</v>
      </c>
      <c r="C182" s="25" t="s">
        <v>51</v>
      </c>
      <c r="D182" s="26" t="s">
        <v>95</v>
      </c>
      <c r="E182" s="27" t="s">
        <v>24</v>
      </c>
      <c r="F182" s="9" t="s">
        <v>9</v>
      </c>
      <c r="G182" s="8">
        <f>G183+G184+G185+G186</f>
        <v>1400</v>
      </c>
      <c r="H182" s="8">
        <f>H183+H184+H185+H186</f>
        <v>2925</v>
      </c>
      <c r="I182" s="8">
        <f t="shared" si="49"/>
        <v>208.92857142857144</v>
      </c>
      <c r="J182" s="25" t="s">
        <v>57</v>
      </c>
      <c r="K182" s="39"/>
    </row>
    <row r="183" spans="1:11" ht="15.75" x14ac:dyDescent="0.25">
      <c r="A183" s="24"/>
      <c r="B183" s="25"/>
      <c r="C183" s="25"/>
      <c r="D183" s="26"/>
      <c r="E183" s="24"/>
      <c r="F183" s="23" t="s">
        <v>10</v>
      </c>
      <c r="G183" s="13">
        <v>500</v>
      </c>
      <c r="H183" s="13">
        <v>2424</v>
      </c>
      <c r="I183" s="13">
        <f t="shared" si="49"/>
        <v>484.8</v>
      </c>
      <c r="J183" s="25"/>
      <c r="K183" s="30"/>
    </row>
    <row r="184" spans="1:11" ht="15.75" x14ac:dyDescent="0.25">
      <c r="A184" s="24"/>
      <c r="B184" s="25"/>
      <c r="C184" s="25"/>
      <c r="D184" s="26"/>
      <c r="E184" s="24"/>
      <c r="F184" s="23" t="s">
        <v>11</v>
      </c>
      <c r="G184" s="13">
        <v>500</v>
      </c>
      <c r="H184" s="13">
        <v>101</v>
      </c>
      <c r="I184" s="13">
        <f t="shared" si="49"/>
        <v>20.200000000000003</v>
      </c>
      <c r="J184" s="25"/>
      <c r="K184" s="30"/>
    </row>
    <row r="185" spans="1:11" ht="15.75" x14ac:dyDescent="0.25">
      <c r="A185" s="24"/>
      <c r="B185" s="25"/>
      <c r="C185" s="25"/>
      <c r="D185" s="26"/>
      <c r="E185" s="24"/>
      <c r="F185" s="23" t="s">
        <v>12</v>
      </c>
      <c r="G185" s="12">
        <v>0</v>
      </c>
      <c r="H185" s="12">
        <v>0</v>
      </c>
      <c r="I185" s="13" t="e">
        <f t="shared" si="49"/>
        <v>#DIV/0!</v>
      </c>
      <c r="J185" s="25"/>
      <c r="K185" s="30"/>
    </row>
    <row r="186" spans="1:11" ht="66" customHeight="1" x14ac:dyDescent="0.25">
      <c r="A186" s="24"/>
      <c r="B186" s="25"/>
      <c r="C186" s="25"/>
      <c r="D186" s="26"/>
      <c r="E186" s="24"/>
      <c r="F186" s="23" t="s">
        <v>13</v>
      </c>
      <c r="G186" s="13">
        <v>400</v>
      </c>
      <c r="H186" s="13">
        <v>400</v>
      </c>
      <c r="I186" s="13">
        <f t="shared" si="49"/>
        <v>100</v>
      </c>
      <c r="J186" s="25"/>
      <c r="K186" s="30"/>
    </row>
    <row r="187" spans="1:11" ht="21" customHeight="1" x14ac:dyDescent="0.25">
      <c r="A187" s="24" t="s">
        <v>23</v>
      </c>
      <c r="B187" s="25" t="s">
        <v>127</v>
      </c>
      <c r="C187" s="25" t="s">
        <v>51</v>
      </c>
      <c r="D187" s="26" t="s">
        <v>95</v>
      </c>
      <c r="E187" s="27" t="s">
        <v>24</v>
      </c>
      <c r="F187" s="9" t="s">
        <v>9</v>
      </c>
      <c r="G187" s="8">
        <f>G188+G189+G190+G191</f>
        <v>0</v>
      </c>
      <c r="H187" s="8">
        <f>H188+H189+H190+H191</f>
        <v>0</v>
      </c>
      <c r="I187" s="8" t="e">
        <f t="shared" ref="I187:I191" si="50">H187/G187*100</f>
        <v>#DIV/0!</v>
      </c>
      <c r="J187" s="25" t="s">
        <v>128</v>
      </c>
      <c r="K187" s="39"/>
    </row>
    <row r="188" spans="1:11" ht="20.45" customHeight="1" x14ac:dyDescent="0.25">
      <c r="A188" s="24"/>
      <c r="B188" s="25"/>
      <c r="C188" s="25"/>
      <c r="D188" s="26"/>
      <c r="E188" s="24"/>
      <c r="F188" s="23" t="s">
        <v>10</v>
      </c>
      <c r="G188" s="13">
        <v>0</v>
      </c>
      <c r="H188" s="13">
        <v>0</v>
      </c>
      <c r="I188" s="13" t="e">
        <f t="shared" si="50"/>
        <v>#DIV/0!</v>
      </c>
      <c r="J188" s="25"/>
      <c r="K188" s="30"/>
    </row>
    <row r="189" spans="1:11" ht="21.6" customHeight="1" x14ac:dyDescent="0.25">
      <c r="A189" s="24"/>
      <c r="B189" s="25"/>
      <c r="C189" s="25"/>
      <c r="D189" s="26"/>
      <c r="E189" s="24"/>
      <c r="F189" s="23" t="s">
        <v>11</v>
      </c>
      <c r="G189" s="13">
        <v>0</v>
      </c>
      <c r="H189" s="13">
        <v>0</v>
      </c>
      <c r="I189" s="13" t="e">
        <f t="shared" si="50"/>
        <v>#DIV/0!</v>
      </c>
      <c r="J189" s="25"/>
      <c r="K189" s="30"/>
    </row>
    <row r="190" spans="1:11" ht="24.6" customHeight="1" x14ac:dyDescent="0.25">
      <c r="A190" s="24"/>
      <c r="B190" s="25"/>
      <c r="C190" s="25"/>
      <c r="D190" s="26"/>
      <c r="E190" s="24"/>
      <c r="F190" s="23" t="s">
        <v>12</v>
      </c>
      <c r="G190" s="12">
        <v>0</v>
      </c>
      <c r="H190" s="12">
        <v>0</v>
      </c>
      <c r="I190" s="13" t="e">
        <f t="shared" si="50"/>
        <v>#DIV/0!</v>
      </c>
      <c r="J190" s="25"/>
      <c r="K190" s="30"/>
    </row>
    <row r="191" spans="1:11" ht="44.25" customHeight="1" x14ac:dyDescent="0.25">
      <c r="A191" s="24"/>
      <c r="B191" s="25"/>
      <c r="C191" s="25"/>
      <c r="D191" s="26"/>
      <c r="E191" s="24"/>
      <c r="F191" s="23" t="s">
        <v>13</v>
      </c>
      <c r="G191" s="13">
        <v>0</v>
      </c>
      <c r="H191" s="13">
        <v>0</v>
      </c>
      <c r="I191" s="13" t="e">
        <f t="shared" si="50"/>
        <v>#DIV/0!</v>
      </c>
      <c r="J191" s="25"/>
      <c r="K191" s="30"/>
    </row>
    <row r="192" spans="1:11" ht="15.75" customHeight="1" x14ac:dyDescent="0.25">
      <c r="A192" s="24" t="s">
        <v>25</v>
      </c>
      <c r="B192" s="25" t="s">
        <v>112</v>
      </c>
      <c r="C192" s="25" t="s">
        <v>51</v>
      </c>
      <c r="D192" s="26" t="s">
        <v>95</v>
      </c>
      <c r="E192" s="27" t="s">
        <v>24</v>
      </c>
      <c r="F192" s="9" t="s">
        <v>9</v>
      </c>
      <c r="G192" s="8">
        <f>G193+G194+G195+G196</f>
        <v>34.1</v>
      </c>
      <c r="H192" s="8">
        <f>H193+H194+H195+H196</f>
        <v>60</v>
      </c>
      <c r="I192" s="8">
        <f t="shared" si="49"/>
        <v>175.95307917888562</v>
      </c>
      <c r="J192" s="25" t="s">
        <v>57</v>
      </c>
      <c r="K192" s="39"/>
    </row>
    <row r="193" spans="1:11" ht="15.75" x14ac:dyDescent="0.25">
      <c r="A193" s="24"/>
      <c r="B193" s="25"/>
      <c r="C193" s="25"/>
      <c r="D193" s="26"/>
      <c r="E193" s="24"/>
      <c r="F193" s="23" t="s">
        <v>10</v>
      </c>
      <c r="G193" s="13">
        <v>34.1</v>
      </c>
      <c r="H193" s="13">
        <v>0</v>
      </c>
      <c r="I193" s="13">
        <f t="shared" si="49"/>
        <v>0</v>
      </c>
      <c r="J193" s="25"/>
      <c r="K193" s="30"/>
    </row>
    <row r="194" spans="1:11" ht="15.75" x14ac:dyDescent="0.25">
      <c r="A194" s="24"/>
      <c r="B194" s="25"/>
      <c r="C194" s="25"/>
      <c r="D194" s="26"/>
      <c r="E194" s="24"/>
      <c r="F194" s="23" t="s">
        <v>11</v>
      </c>
      <c r="G194" s="13">
        <v>0</v>
      </c>
      <c r="H194" s="13">
        <v>60</v>
      </c>
      <c r="I194" s="13" t="e">
        <f t="shared" si="49"/>
        <v>#DIV/0!</v>
      </c>
      <c r="J194" s="25"/>
      <c r="K194" s="30"/>
    </row>
    <row r="195" spans="1:11" ht="15.75" x14ac:dyDescent="0.25">
      <c r="A195" s="24"/>
      <c r="B195" s="25"/>
      <c r="C195" s="25"/>
      <c r="D195" s="26"/>
      <c r="E195" s="24"/>
      <c r="F195" s="23" t="s">
        <v>12</v>
      </c>
      <c r="G195" s="12">
        <v>0</v>
      </c>
      <c r="H195" s="22">
        <v>0</v>
      </c>
      <c r="I195" s="13" t="e">
        <f t="shared" si="49"/>
        <v>#DIV/0!</v>
      </c>
      <c r="J195" s="25"/>
      <c r="K195" s="30"/>
    </row>
    <row r="196" spans="1:11" ht="70.5" customHeight="1" x14ac:dyDescent="0.25">
      <c r="A196" s="24"/>
      <c r="B196" s="25"/>
      <c r="C196" s="25"/>
      <c r="D196" s="26"/>
      <c r="E196" s="24"/>
      <c r="F196" s="23" t="s">
        <v>13</v>
      </c>
      <c r="G196" s="13">
        <v>0</v>
      </c>
      <c r="H196" s="13">
        <v>0</v>
      </c>
      <c r="I196" s="13" t="e">
        <f t="shared" si="49"/>
        <v>#DIV/0!</v>
      </c>
      <c r="J196" s="25"/>
      <c r="K196" s="30"/>
    </row>
    <row r="197" spans="1:11" ht="15.75" customHeight="1" x14ac:dyDescent="0.25">
      <c r="A197" s="24" t="s">
        <v>31</v>
      </c>
      <c r="B197" s="25" t="s">
        <v>114</v>
      </c>
      <c r="C197" s="25" t="s">
        <v>51</v>
      </c>
      <c r="D197" s="26" t="s">
        <v>95</v>
      </c>
      <c r="E197" s="27" t="s">
        <v>24</v>
      </c>
      <c r="F197" s="9" t="s">
        <v>9</v>
      </c>
      <c r="G197" s="8">
        <f>G198+G199+G200+G201</f>
        <v>10.3</v>
      </c>
      <c r="H197" s="8">
        <f>H198+H199+H200+H201</f>
        <v>102</v>
      </c>
      <c r="I197" s="8">
        <f t="shared" si="49"/>
        <v>990.29126213592224</v>
      </c>
      <c r="J197" s="25" t="s">
        <v>57</v>
      </c>
      <c r="K197" s="39"/>
    </row>
    <row r="198" spans="1:11" ht="15.75" x14ac:dyDescent="0.25">
      <c r="A198" s="24"/>
      <c r="B198" s="25"/>
      <c r="C198" s="25"/>
      <c r="D198" s="26"/>
      <c r="E198" s="24"/>
      <c r="F198" s="23" t="s">
        <v>10</v>
      </c>
      <c r="G198" s="13">
        <v>10.3</v>
      </c>
      <c r="H198" s="13">
        <v>0</v>
      </c>
      <c r="I198" s="13">
        <f t="shared" si="49"/>
        <v>0</v>
      </c>
      <c r="J198" s="25"/>
      <c r="K198" s="30"/>
    </row>
    <row r="199" spans="1:11" ht="15.75" x14ac:dyDescent="0.25">
      <c r="A199" s="24"/>
      <c r="B199" s="25"/>
      <c r="C199" s="25"/>
      <c r="D199" s="26"/>
      <c r="E199" s="24"/>
      <c r="F199" s="23" t="s">
        <v>11</v>
      </c>
      <c r="G199" s="13">
        <v>0</v>
      </c>
      <c r="H199" s="13">
        <v>102</v>
      </c>
      <c r="I199" s="13" t="e">
        <f t="shared" si="49"/>
        <v>#DIV/0!</v>
      </c>
      <c r="J199" s="25"/>
      <c r="K199" s="30"/>
    </row>
    <row r="200" spans="1:11" ht="15.75" x14ac:dyDescent="0.25">
      <c r="A200" s="24"/>
      <c r="B200" s="25"/>
      <c r="C200" s="25"/>
      <c r="D200" s="26"/>
      <c r="E200" s="24"/>
      <c r="F200" s="23" t="s">
        <v>12</v>
      </c>
      <c r="G200" s="12">
        <v>0</v>
      </c>
      <c r="H200" s="12">
        <v>0</v>
      </c>
      <c r="I200" s="13" t="e">
        <f t="shared" si="49"/>
        <v>#DIV/0!</v>
      </c>
      <c r="J200" s="25"/>
      <c r="K200" s="30"/>
    </row>
    <row r="201" spans="1:11" ht="64.5" customHeight="1" x14ac:dyDescent="0.25">
      <c r="A201" s="24"/>
      <c r="B201" s="25"/>
      <c r="C201" s="25"/>
      <c r="D201" s="26"/>
      <c r="E201" s="24"/>
      <c r="F201" s="23" t="s">
        <v>13</v>
      </c>
      <c r="G201" s="13">
        <v>0</v>
      </c>
      <c r="H201" s="13">
        <v>0</v>
      </c>
      <c r="I201" s="13" t="e">
        <f t="shared" si="49"/>
        <v>#DIV/0!</v>
      </c>
      <c r="J201" s="25"/>
      <c r="K201" s="30"/>
    </row>
    <row r="202" spans="1:11" ht="15.75" x14ac:dyDescent="0.25">
      <c r="A202" s="47" t="s">
        <v>58</v>
      </c>
      <c r="B202" s="51"/>
      <c r="C202" s="51"/>
      <c r="D202" s="51"/>
      <c r="E202" s="51"/>
      <c r="F202" s="51"/>
      <c r="G202" s="51"/>
      <c r="H202" s="51"/>
      <c r="I202" s="51"/>
      <c r="J202" s="51"/>
      <c r="K202" s="51"/>
    </row>
    <row r="203" spans="1:11" ht="15.75" x14ac:dyDescent="0.25">
      <c r="A203" s="24"/>
      <c r="B203" s="28" t="s">
        <v>65</v>
      </c>
      <c r="C203" s="24"/>
      <c r="D203" s="24" t="s">
        <v>95</v>
      </c>
      <c r="E203" s="24"/>
      <c r="F203" s="9" t="s">
        <v>9</v>
      </c>
      <c r="G203" s="16">
        <f>G204+G205+G206+G207</f>
        <v>29451</v>
      </c>
      <c r="H203" s="16">
        <f>H204+H205+H206+H207</f>
        <v>39613</v>
      </c>
      <c r="I203" s="16">
        <f>H203/G203*100</f>
        <v>134.50477063597162</v>
      </c>
      <c r="J203" s="29" t="s">
        <v>52</v>
      </c>
      <c r="K203" s="24"/>
    </row>
    <row r="204" spans="1:11" ht="15.75" x14ac:dyDescent="0.25">
      <c r="A204" s="24"/>
      <c r="B204" s="28"/>
      <c r="C204" s="24"/>
      <c r="D204" s="24"/>
      <c r="E204" s="24"/>
      <c r="F204" s="9" t="s">
        <v>10</v>
      </c>
      <c r="G204" s="16">
        <f>G209+G214+G219+G224+G229+G234+G239</f>
        <v>10247</v>
      </c>
      <c r="H204" s="16">
        <f>H209+H214+H219+H224+H229+H234+H239</f>
        <v>8393</v>
      </c>
      <c r="I204" s="16" t="e">
        <f t="shared" ref="I204" si="51">I209+I214+I219+I224+I229+I239</f>
        <v>#DIV/0!</v>
      </c>
      <c r="J204" s="29"/>
      <c r="K204" s="24"/>
    </row>
    <row r="205" spans="1:11" ht="15.75" x14ac:dyDescent="0.25">
      <c r="A205" s="24"/>
      <c r="B205" s="28"/>
      <c r="C205" s="24"/>
      <c r="D205" s="24"/>
      <c r="E205" s="24"/>
      <c r="F205" s="9" t="s">
        <v>11</v>
      </c>
      <c r="G205" s="16">
        <f t="shared" ref="G205:H205" si="52">G210+G215+G220+G225+G230+G235+G240</f>
        <v>6904</v>
      </c>
      <c r="H205" s="16">
        <f t="shared" si="52"/>
        <v>18920</v>
      </c>
      <c r="I205" s="16" t="e">
        <f t="shared" ref="I205" si="53">I210+I215+I220+I225+I230+I240</f>
        <v>#DIV/0!</v>
      </c>
      <c r="J205" s="29"/>
      <c r="K205" s="24"/>
    </row>
    <row r="206" spans="1:11" ht="15.75" x14ac:dyDescent="0.25">
      <c r="A206" s="24"/>
      <c r="B206" s="28"/>
      <c r="C206" s="24"/>
      <c r="D206" s="24"/>
      <c r="E206" s="24"/>
      <c r="F206" s="9" t="s">
        <v>12</v>
      </c>
      <c r="G206" s="16">
        <f t="shared" ref="G206:H206" si="54">G211+G216+G221+G226+G231+G236+G241</f>
        <v>0</v>
      </c>
      <c r="H206" s="16">
        <f t="shared" si="54"/>
        <v>0</v>
      </c>
      <c r="I206" s="16" t="e">
        <f t="shared" ref="I206" si="55">I211+I216+I221+I226+I231+I241</f>
        <v>#DIV/0!</v>
      </c>
      <c r="J206" s="29"/>
      <c r="K206" s="24"/>
    </row>
    <row r="207" spans="1:11" ht="32.25" customHeight="1" x14ac:dyDescent="0.25">
      <c r="A207" s="24"/>
      <c r="B207" s="28"/>
      <c r="C207" s="24"/>
      <c r="D207" s="24"/>
      <c r="E207" s="24"/>
      <c r="F207" s="9" t="s">
        <v>13</v>
      </c>
      <c r="G207" s="16">
        <f t="shared" ref="G207:H207" si="56">G212+G217+G222+G227+G232+G237+G242</f>
        <v>12300</v>
      </c>
      <c r="H207" s="16">
        <f t="shared" si="56"/>
        <v>12300</v>
      </c>
      <c r="I207" s="16" t="e">
        <f t="shared" ref="I207" si="57">I212+I217+I222+I227+I232+I242</f>
        <v>#DIV/0!</v>
      </c>
      <c r="J207" s="29"/>
      <c r="K207" s="24"/>
    </row>
    <row r="208" spans="1:11" ht="15.75" customHeight="1" x14ac:dyDescent="0.25">
      <c r="A208" s="24" t="s">
        <v>16</v>
      </c>
      <c r="B208" s="25" t="s">
        <v>115</v>
      </c>
      <c r="C208" s="25" t="s">
        <v>51</v>
      </c>
      <c r="D208" s="26" t="s">
        <v>95</v>
      </c>
      <c r="E208" s="27" t="s">
        <v>87</v>
      </c>
      <c r="F208" s="9" t="s">
        <v>9</v>
      </c>
      <c r="G208" s="8">
        <f>G209+G210+G211+G212</f>
        <v>13264</v>
      </c>
      <c r="H208" s="8">
        <f>H209+H210+H211+H212</f>
        <v>11746</v>
      </c>
      <c r="I208" s="8">
        <f>H208/G208*100</f>
        <v>88.555488540410138</v>
      </c>
      <c r="J208" s="25" t="s">
        <v>57</v>
      </c>
      <c r="K208" s="39" t="s">
        <v>119</v>
      </c>
    </row>
    <row r="209" spans="1:11" ht="15.75" x14ac:dyDescent="0.25">
      <c r="A209" s="24"/>
      <c r="B209" s="25"/>
      <c r="C209" s="25"/>
      <c r="D209" s="26"/>
      <c r="E209" s="24"/>
      <c r="F209" s="23" t="s">
        <v>10</v>
      </c>
      <c r="G209" s="13">
        <v>1787</v>
      </c>
      <c r="H209" s="13">
        <v>5046</v>
      </c>
      <c r="I209" s="13">
        <f t="shared" ref="I209:I242" si="58">H209/G209*100</f>
        <v>282.37269166200332</v>
      </c>
      <c r="J209" s="25"/>
      <c r="K209" s="30"/>
    </row>
    <row r="210" spans="1:11" ht="15.75" x14ac:dyDescent="0.25">
      <c r="A210" s="24"/>
      <c r="B210" s="25"/>
      <c r="C210" s="25"/>
      <c r="D210" s="26"/>
      <c r="E210" s="24"/>
      <c r="F210" s="23" t="s">
        <v>11</v>
      </c>
      <c r="G210" s="13">
        <v>5477</v>
      </c>
      <c r="H210" s="13">
        <v>700</v>
      </c>
      <c r="I210" s="13">
        <f t="shared" si="58"/>
        <v>12.780719371918932</v>
      </c>
      <c r="J210" s="25"/>
      <c r="K210" s="30"/>
    </row>
    <row r="211" spans="1:11" ht="15.75" x14ac:dyDescent="0.25">
      <c r="A211" s="24"/>
      <c r="B211" s="25"/>
      <c r="C211" s="25"/>
      <c r="D211" s="26"/>
      <c r="E211" s="24"/>
      <c r="F211" s="23" t="s">
        <v>12</v>
      </c>
      <c r="G211" s="12">
        <v>0</v>
      </c>
      <c r="H211" s="12">
        <v>0</v>
      </c>
      <c r="I211" s="13" t="e">
        <f t="shared" si="58"/>
        <v>#DIV/0!</v>
      </c>
      <c r="J211" s="25"/>
      <c r="K211" s="30"/>
    </row>
    <row r="212" spans="1:11" ht="66.75" customHeight="1" x14ac:dyDescent="0.25">
      <c r="A212" s="24"/>
      <c r="B212" s="25"/>
      <c r="C212" s="25"/>
      <c r="D212" s="26"/>
      <c r="E212" s="24"/>
      <c r="F212" s="23" t="s">
        <v>13</v>
      </c>
      <c r="G212" s="13">
        <v>6000</v>
      </c>
      <c r="H212" s="13">
        <v>6000</v>
      </c>
      <c r="I212" s="13">
        <f t="shared" si="58"/>
        <v>100</v>
      </c>
      <c r="J212" s="25"/>
      <c r="K212" s="30"/>
    </row>
    <row r="213" spans="1:11" ht="15.75" customHeight="1" x14ac:dyDescent="0.25">
      <c r="A213" s="24" t="s">
        <v>17</v>
      </c>
      <c r="B213" s="25" t="s">
        <v>116</v>
      </c>
      <c r="C213" s="25" t="s">
        <v>51</v>
      </c>
      <c r="D213" s="26" t="s">
        <v>95</v>
      </c>
      <c r="E213" s="27" t="s">
        <v>87</v>
      </c>
      <c r="F213" s="9" t="s">
        <v>9</v>
      </c>
      <c r="G213" s="8">
        <f>G214+G215+G216+G217</f>
        <v>6000</v>
      </c>
      <c r="H213" s="8">
        <f>H214+H215+H216+H217</f>
        <v>17000</v>
      </c>
      <c r="I213" s="8">
        <f t="shared" si="58"/>
        <v>283.33333333333337</v>
      </c>
      <c r="J213" s="25" t="s">
        <v>76</v>
      </c>
      <c r="K213" s="39"/>
    </row>
    <row r="214" spans="1:11" ht="15.75" x14ac:dyDescent="0.25">
      <c r="A214" s="24"/>
      <c r="B214" s="25"/>
      <c r="C214" s="25"/>
      <c r="D214" s="26"/>
      <c r="E214" s="24"/>
      <c r="F214" s="23" t="s">
        <v>10</v>
      </c>
      <c r="G214" s="13">
        <v>4000</v>
      </c>
      <c r="H214" s="13">
        <v>0</v>
      </c>
      <c r="I214" s="13">
        <f t="shared" si="58"/>
        <v>0</v>
      </c>
      <c r="J214" s="25"/>
      <c r="K214" s="30"/>
    </row>
    <row r="215" spans="1:11" ht="15.75" x14ac:dyDescent="0.25">
      <c r="A215" s="24"/>
      <c r="B215" s="25"/>
      <c r="C215" s="25"/>
      <c r="D215" s="26"/>
      <c r="E215" s="24"/>
      <c r="F215" s="23" t="s">
        <v>11</v>
      </c>
      <c r="G215" s="13">
        <v>0</v>
      </c>
      <c r="H215" s="13">
        <v>15000</v>
      </c>
      <c r="I215" s="13" t="e">
        <f t="shared" si="58"/>
        <v>#DIV/0!</v>
      </c>
      <c r="J215" s="25"/>
      <c r="K215" s="30"/>
    </row>
    <row r="216" spans="1:11" ht="15.75" x14ac:dyDescent="0.25">
      <c r="A216" s="24"/>
      <c r="B216" s="25"/>
      <c r="C216" s="25"/>
      <c r="D216" s="26"/>
      <c r="E216" s="24"/>
      <c r="F216" s="23" t="s">
        <v>12</v>
      </c>
      <c r="G216" s="12">
        <v>0</v>
      </c>
      <c r="H216" s="12">
        <v>0</v>
      </c>
      <c r="I216" s="13" t="e">
        <f t="shared" si="58"/>
        <v>#DIV/0!</v>
      </c>
      <c r="J216" s="25"/>
      <c r="K216" s="30"/>
    </row>
    <row r="217" spans="1:11" ht="66.75" customHeight="1" x14ac:dyDescent="0.25">
      <c r="A217" s="24"/>
      <c r="B217" s="25"/>
      <c r="C217" s="25"/>
      <c r="D217" s="26"/>
      <c r="E217" s="24"/>
      <c r="F217" s="23" t="s">
        <v>13</v>
      </c>
      <c r="G217" s="13">
        <v>2000</v>
      </c>
      <c r="H217" s="13">
        <v>2000</v>
      </c>
      <c r="I217" s="13">
        <f t="shared" si="58"/>
        <v>100</v>
      </c>
      <c r="J217" s="25"/>
      <c r="K217" s="30"/>
    </row>
    <row r="218" spans="1:11" ht="15.75" x14ac:dyDescent="0.25">
      <c r="A218" s="24" t="s">
        <v>18</v>
      </c>
      <c r="B218" s="25" t="s">
        <v>117</v>
      </c>
      <c r="C218" s="25" t="s">
        <v>51</v>
      </c>
      <c r="D218" s="26" t="s">
        <v>95</v>
      </c>
      <c r="E218" s="27" t="s">
        <v>24</v>
      </c>
      <c r="F218" s="9" t="s">
        <v>9</v>
      </c>
      <c r="G218" s="8">
        <f>G219+G220+G221+G222</f>
        <v>5887</v>
      </c>
      <c r="H218" s="8">
        <f>H219+H220+H221+H222</f>
        <v>6245</v>
      </c>
      <c r="I218" s="8">
        <f t="shared" si="58"/>
        <v>106.08119585527433</v>
      </c>
      <c r="J218" s="25" t="s">
        <v>59</v>
      </c>
      <c r="K218" s="39"/>
    </row>
    <row r="219" spans="1:11" ht="15.75" x14ac:dyDescent="0.25">
      <c r="A219" s="24"/>
      <c r="B219" s="25"/>
      <c r="C219" s="25"/>
      <c r="D219" s="26"/>
      <c r="E219" s="24"/>
      <c r="F219" s="23" t="s">
        <v>10</v>
      </c>
      <c r="G219" s="13">
        <v>2310</v>
      </c>
      <c r="H219" s="13">
        <v>1985</v>
      </c>
      <c r="I219" s="13">
        <f t="shared" si="58"/>
        <v>85.930735930735935</v>
      </c>
      <c r="J219" s="25"/>
      <c r="K219" s="30"/>
    </row>
    <row r="220" spans="1:11" ht="15.75" x14ac:dyDescent="0.25">
      <c r="A220" s="24"/>
      <c r="B220" s="25"/>
      <c r="C220" s="25"/>
      <c r="D220" s="26"/>
      <c r="E220" s="24"/>
      <c r="F220" s="23" t="s">
        <v>11</v>
      </c>
      <c r="G220" s="13">
        <v>1427</v>
      </c>
      <c r="H220" s="13">
        <v>2110</v>
      </c>
      <c r="I220" s="13">
        <f t="shared" si="58"/>
        <v>147.86264891380517</v>
      </c>
      <c r="J220" s="25"/>
      <c r="K220" s="30"/>
    </row>
    <row r="221" spans="1:11" ht="15.75" x14ac:dyDescent="0.25">
      <c r="A221" s="24"/>
      <c r="B221" s="25"/>
      <c r="C221" s="25"/>
      <c r="D221" s="26"/>
      <c r="E221" s="24"/>
      <c r="F221" s="23" t="s">
        <v>12</v>
      </c>
      <c r="G221" s="12">
        <v>0</v>
      </c>
      <c r="H221" s="12">
        <v>0</v>
      </c>
      <c r="I221" s="13" t="e">
        <f t="shared" si="58"/>
        <v>#DIV/0!</v>
      </c>
      <c r="J221" s="25"/>
      <c r="K221" s="30"/>
    </row>
    <row r="222" spans="1:11" ht="65.25" customHeight="1" x14ac:dyDescent="0.25">
      <c r="A222" s="24"/>
      <c r="B222" s="25"/>
      <c r="C222" s="25"/>
      <c r="D222" s="26"/>
      <c r="E222" s="24"/>
      <c r="F222" s="23" t="s">
        <v>13</v>
      </c>
      <c r="G222" s="13">
        <v>2150</v>
      </c>
      <c r="H222" s="13">
        <v>2150</v>
      </c>
      <c r="I222" s="13">
        <f t="shared" si="58"/>
        <v>100</v>
      </c>
      <c r="J222" s="25"/>
      <c r="K222" s="30"/>
    </row>
    <row r="223" spans="1:11" ht="15.75" x14ac:dyDescent="0.25">
      <c r="A223" s="24" t="s">
        <v>22</v>
      </c>
      <c r="B223" s="25" t="s">
        <v>60</v>
      </c>
      <c r="C223" s="25" t="s">
        <v>51</v>
      </c>
      <c r="D223" s="26" t="s">
        <v>95</v>
      </c>
      <c r="E223" s="27" t="s">
        <v>118</v>
      </c>
      <c r="F223" s="9" t="s">
        <v>9</v>
      </c>
      <c r="G223" s="8">
        <f>G224+G225+G226+G227</f>
        <v>0</v>
      </c>
      <c r="H223" s="8">
        <f>H224+H225+H226+H227</f>
        <v>875</v>
      </c>
      <c r="I223" s="8" t="e">
        <f t="shared" si="58"/>
        <v>#DIV/0!</v>
      </c>
      <c r="J223" s="25" t="s">
        <v>61</v>
      </c>
      <c r="K223" s="39"/>
    </row>
    <row r="224" spans="1:11" ht="15.75" x14ac:dyDescent="0.25">
      <c r="A224" s="24"/>
      <c r="B224" s="25"/>
      <c r="C224" s="25"/>
      <c r="D224" s="26"/>
      <c r="E224" s="24"/>
      <c r="F224" s="23" t="s">
        <v>10</v>
      </c>
      <c r="G224" s="13">
        <v>0</v>
      </c>
      <c r="H224" s="13">
        <v>0</v>
      </c>
      <c r="I224" s="13" t="e">
        <f t="shared" si="58"/>
        <v>#DIV/0!</v>
      </c>
      <c r="J224" s="25"/>
      <c r="K224" s="30"/>
    </row>
    <row r="225" spans="1:11" ht="15.75" x14ac:dyDescent="0.25">
      <c r="A225" s="24"/>
      <c r="B225" s="25"/>
      <c r="C225" s="25"/>
      <c r="D225" s="26"/>
      <c r="E225" s="24"/>
      <c r="F225" s="23" t="s">
        <v>11</v>
      </c>
      <c r="G225" s="13">
        <v>0</v>
      </c>
      <c r="H225" s="13">
        <v>875</v>
      </c>
      <c r="I225" s="13" t="e">
        <f t="shared" si="58"/>
        <v>#DIV/0!</v>
      </c>
      <c r="J225" s="25"/>
      <c r="K225" s="30"/>
    </row>
    <row r="226" spans="1:11" ht="15.75" x14ac:dyDescent="0.25">
      <c r="A226" s="24"/>
      <c r="B226" s="25"/>
      <c r="C226" s="25"/>
      <c r="D226" s="26"/>
      <c r="E226" s="24"/>
      <c r="F226" s="23" t="s">
        <v>12</v>
      </c>
      <c r="G226" s="12">
        <v>0</v>
      </c>
      <c r="H226" s="12">
        <v>0</v>
      </c>
      <c r="I226" s="13" t="e">
        <f t="shared" si="58"/>
        <v>#DIV/0!</v>
      </c>
      <c r="J226" s="25"/>
      <c r="K226" s="30"/>
    </row>
    <row r="227" spans="1:11" ht="69" customHeight="1" x14ac:dyDescent="0.25">
      <c r="A227" s="24"/>
      <c r="B227" s="25"/>
      <c r="C227" s="25"/>
      <c r="D227" s="26"/>
      <c r="E227" s="24"/>
      <c r="F227" s="23" t="s">
        <v>13</v>
      </c>
      <c r="G227" s="13">
        <v>0</v>
      </c>
      <c r="H227" s="13">
        <v>0</v>
      </c>
      <c r="I227" s="13" t="e">
        <f t="shared" si="58"/>
        <v>#DIV/0!</v>
      </c>
      <c r="J227" s="25"/>
      <c r="K227" s="30"/>
    </row>
    <row r="228" spans="1:11" ht="15.75" x14ac:dyDescent="0.25">
      <c r="A228" s="24" t="s">
        <v>23</v>
      </c>
      <c r="B228" s="25" t="s">
        <v>63</v>
      </c>
      <c r="C228" s="25" t="s">
        <v>51</v>
      </c>
      <c r="D228" s="26" t="s">
        <v>95</v>
      </c>
      <c r="E228" s="27" t="s">
        <v>118</v>
      </c>
      <c r="F228" s="9" t="s">
        <v>9</v>
      </c>
      <c r="G228" s="8">
        <f>G229+G230+G231+G232</f>
        <v>0</v>
      </c>
      <c r="H228" s="8">
        <f>H229+H230+H231+H232</f>
        <v>235</v>
      </c>
      <c r="I228" s="8" t="e">
        <f t="shared" si="58"/>
        <v>#DIV/0!</v>
      </c>
      <c r="J228" s="25" t="s">
        <v>62</v>
      </c>
      <c r="K228" s="39"/>
    </row>
    <row r="229" spans="1:11" ht="15.75" x14ac:dyDescent="0.25">
      <c r="A229" s="24"/>
      <c r="B229" s="25"/>
      <c r="C229" s="25"/>
      <c r="D229" s="26"/>
      <c r="E229" s="24"/>
      <c r="F229" s="23" t="s">
        <v>10</v>
      </c>
      <c r="G229" s="13">
        <v>0</v>
      </c>
      <c r="H229" s="13">
        <v>0</v>
      </c>
      <c r="I229" s="13" t="e">
        <f t="shared" si="58"/>
        <v>#DIV/0!</v>
      </c>
      <c r="J229" s="25"/>
      <c r="K229" s="30"/>
    </row>
    <row r="230" spans="1:11" ht="15.75" x14ac:dyDescent="0.25">
      <c r="A230" s="24"/>
      <c r="B230" s="25"/>
      <c r="C230" s="25"/>
      <c r="D230" s="26"/>
      <c r="E230" s="24"/>
      <c r="F230" s="23" t="s">
        <v>11</v>
      </c>
      <c r="G230" s="13">
        <v>0</v>
      </c>
      <c r="H230" s="13">
        <v>235</v>
      </c>
      <c r="I230" s="13" t="e">
        <f t="shared" si="58"/>
        <v>#DIV/0!</v>
      </c>
      <c r="J230" s="25"/>
      <c r="K230" s="30"/>
    </row>
    <row r="231" spans="1:11" ht="15.75" x14ac:dyDescent="0.25">
      <c r="A231" s="24"/>
      <c r="B231" s="25"/>
      <c r="C231" s="25"/>
      <c r="D231" s="26"/>
      <c r="E231" s="24"/>
      <c r="F231" s="23" t="s">
        <v>12</v>
      </c>
      <c r="G231" s="12">
        <v>0</v>
      </c>
      <c r="H231" s="12">
        <v>0</v>
      </c>
      <c r="I231" s="13" t="e">
        <f t="shared" si="58"/>
        <v>#DIV/0!</v>
      </c>
      <c r="J231" s="25"/>
      <c r="K231" s="30"/>
    </row>
    <row r="232" spans="1:11" ht="65.25" customHeight="1" x14ac:dyDescent="0.25">
      <c r="A232" s="24"/>
      <c r="B232" s="25"/>
      <c r="C232" s="25"/>
      <c r="D232" s="26"/>
      <c r="E232" s="24"/>
      <c r="F232" s="23" t="s">
        <v>13</v>
      </c>
      <c r="G232" s="13">
        <v>0</v>
      </c>
      <c r="H232" s="13">
        <v>0</v>
      </c>
      <c r="I232" s="13" t="e">
        <f t="shared" si="58"/>
        <v>#DIV/0!</v>
      </c>
      <c r="J232" s="25"/>
      <c r="K232" s="30"/>
    </row>
    <row r="233" spans="1:11" ht="26.45" customHeight="1" x14ac:dyDescent="0.25">
      <c r="A233" s="24" t="s">
        <v>25</v>
      </c>
      <c r="B233" s="25" t="s">
        <v>64</v>
      </c>
      <c r="C233" s="25" t="s">
        <v>51</v>
      </c>
      <c r="D233" s="26" t="s">
        <v>95</v>
      </c>
      <c r="E233" s="27" t="s">
        <v>87</v>
      </c>
      <c r="F233" s="9" t="s">
        <v>9</v>
      </c>
      <c r="G233" s="8">
        <f>G234+G235+G236+G237</f>
        <v>4300</v>
      </c>
      <c r="H233" s="8">
        <f>H234+H235+H236+H237</f>
        <v>3512</v>
      </c>
      <c r="I233" s="8">
        <f t="shared" ref="I233:I237" si="59">H233/G233*100</f>
        <v>81.674418604651166</v>
      </c>
      <c r="J233" s="25" t="s">
        <v>54</v>
      </c>
      <c r="K233" s="30" t="s">
        <v>137</v>
      </c>
    </row>
    <row r="234" spans="1:11" ht="24.6" customHeight="1" x14ac:dyDescent="0.25">
      <c r="A234" s="24"/>
      <c r="B234" s="25"/>
      <c r="C234" s="25"/>
      <c r="D234" s="26"/>
      <c r="E234" s="24"/>
      <c r="F234" s="23" t="s">
        <v>10</v>
      </c>
      <c r="G234" s="13">
        <v>2150</v>
      </c>
      <c r="H234" s="13">
        <v>1362</v>
      </c>
      <c r="I234" s="13">
        <f t="shared" si="59"/>
        <v>63.348837209302324</v>
      </c>
      <c r="J234" s="25"/>
      <c r="K234" s="55"/>
    </row>
    <row r="235" spans="1:11" ht="24.6" customHeight="1" x14ac:dyDescent="0.25">
      <c r="A235" s="24"/>
      <c r="B235" s="25"/>
      <c r="C235" s="25"/>
      <c r="D235" s="26"/>
      <c r="E235" s="24"/>
      <c r="F235" s="23" t="s">
        <v>11</v>
      </c>
      <c r="G235" s="13">
        <v>0</v>
      </c>
      <c r="H235" s="13">
        <v>0</v>
      </c>
      <c r="I235" s="13" t="e">
        <f t="shared" si="59"/>
        <v>#DIV/0!</v>
      </c>
      <c r="J235" s="25"/>
      <c r="K235" s="55"/>
    </row>
    <row r="236" spans="1:11" ht="24.6" customHeight="1" x14ac:dyDescent="0.25">
      <c r="A236" s="24"/>
      <c r="B236" s="25"/>
      <c r="C236" s="25"/>
      <c r="D236" s="26"/>
      <c r="E236" s="24"/>
      <c r="F236" s="23" t="s">
        <v>12</v>
      </c>
      <c r="G236" s="12">
        <v>0</v>
      </c>
      <c r="H236" s="12">
        <v>0</v>
      </c>
      <c r="I236" s="13" t="e">
        <f t="shared" si="59"/>
        <v>#DIV/0!</v>
      </c>
      <c r="J236" s="25"/>
      <c r="K236" s="55"/>
    </row>
    <row r="237" spans="1:11" ht="97.5" customHeight="1" x14ac:dyDescent="0.25">
      <c r="A237" s="24"/>
      <c r="B237" s="25"/>
      <c r="C237" s="25"/>
      <c r="D237" s="26"/>
      <c r="E237" s="24"/>
      <c r="F237" s="23" t="s">
        <v>13</v>
      </c>
      <c r="G237" s="13">
        <v>2150</v>
      </c>
      <c r="H237" s="13">
        <v>2150</v>
      </c>
      <c r="I237" s="13">
        <f t="shared" si="59"/>
        <v>100</v>
      </c>
      <c r="J237" s="25"/>
      <c r="K237" s="55"/>
    </row>
    <row r="238" spans="1:11" ht="15.75" x14ac:dyDescent="0.25">
      <c r="A238" s="24" t="s">
        <v>31</v>
      </c>
      <c r="B238" s="25" t="s">
        <v>129</v>
      </c>
      <c r="C238" s="25" t="s">
        <v>51</v>
      </c>
      <c r="D238" s="26" t="s">
        <v>95</v>
      </c>
      <c r="E238" s="27" t="s">
        <v>87</v>
      </c>
      <c r="F238" s="9" t="s">
        <v>9</v>
      </c>
      <c r="G238" s="8">
        <f>G239+G240+G241+G242</f>
        <v>0</v>
      </c>
      <c r="H238" s="8">
        <f>H239+H240+H241+H242</f>
        <v>0</v>
      </c>
      <c r="I238" s="8" t="e">
        <f t="shared" si="58"/>
        <v>#DIV/0!</v>
      </c>
      <c r="J238" s="25" t="s">
        <v>130</v>
      </c>
      <c r="K238" s="39" t="s">
        <v>131</v>
      </c>
    </row>
    <row r="239" spans="1:11" ht="15.75" x14ac:dyDescent="0.25">
      <c r="A239" s="24"/>
      <c r="B239" s="25"/>
      <c r="C239" s="25"/>
      <c r="D239" s="26"/>
      <c r="E239" s="24"/>
      <c r="F239" s="23" t="s">
        <v>10</v>
      </c>
      <c r="G239" s="13">
        <v>0</v>
      </c>
      <c r="H239" s="13">
        <v>0</v>
      </c>
      <c r="I239" s="13" t="e">
        <f t="shared" si="58"/>
        <v>#DIV/0!</v>
      </c>
      <c r="J239" s="25"/>
      <c r="K239" s="30"/>
    </row>
    <row r="240" spans="1:11" ht="15.75" x14ac:dyDescent="0.25">
      <c r="A240" s="24"/>
      <c r="B240" s="25"/>
      <c r="C240" s="25"/>
      <c r="D240" s="26"/>
      <c r="E240" s="24"/>
      <c r="F240" s="23" t="s">
        <v>11</v>
      </c>
      <c r="G240" s="13">
        <v>0</v>
      </c>
      <c r="H240" s="13">
        <v>0</v>
      </c>
      <c r="I240" s="13" t="e">
        <f t="shared" si="58"/>
        <v>#DIV/0!</v>
      </c>
      <c r="J240" s="25"/>
      <c r="K240" s="30"/>
    </row>
    <row r="241" spans="1:11" ht="15.75" x14ac:dyDescent="0.25">
      <c r="A241" s="24"/>
      <c r="B241" s="25"/>
      <c r="C241" s="25"/>
      <c r="D241" s="26"/>
      <c r="E241" s="24"/>
      <c r="F241" s="23" t="s">
        <v>12</v>
      </c>
      <c r="G241" s="12">
        <v>0</v>
      </c>
      <c r="H241" s="12">
        <v>0</v>
      </c>
      <c r="I241" s="13" t="e">
        <f t="shared" si="58"/>
        <v>#DIV/0!</v>
      </c>
      <c r="J241" s="25"/>
      <c r="K241" s="30"/>
    </row>
    <row r="242" spans="1:11" ht="64.5" customHeight="1" x14ac:dyDescent="0.25">
      <c r="A242" s="24"/>
      <c r="B242" s="25"/>
      <c r="C242" s="25"/>
      <c r="D242" s="26"/>
      <c r="E242" s="24"/>
      <c r="F242" s="23" t="s">
        <v>13</v>
      </c>
      <c r="G242" s="13">
        <v>0</v>
      </c>
      <c r="H242" s="13">
        <v>0</v>
      </c>
      <c r="I242" s="13" t="e">
        <f t="shared" si="58"/>
        <v>#DIV/0!</v>
      </c>
      <c r="J242" s="25"/>
      <c r="K242" s="30"/>
    </row>
    <row r="243" spans="1:11" ht="15.75" x14ac:dyDescent="0.25">
      <c r="A243" s="36" t="s">
        <v>74</v>
      </c>
      <c r="B243" s="49"/>
      <c r="C243" s="49"/>
      <c r="D243" s="49"/>
      <c r="E243" s="49"/>
      <c r="F243" s="49"/>
      <c r="G243" s="49"/>
      <c r="H243" s="49"/>
      <c r="I243" s="49"/>
      <c r="J243" s="49"/>
      <c r="K243" s="49"/>
    </row>
    <row r="244" spans="1:11" ht="15.75" x14ac:dyDescent="0.25">
      <c r="A244" s="24"/>
      <c r="B244" s="28" t="s">
        <v>65</v>
      </c>
      <c r="C244" s="24"/>
      <c r="D244" s="24"/>
      <c r="E244" s="24"/>
      <c r="F244" s="9" t="s">
        <v>9</v>
      </c>
      <c r="G244" s="16">
        <f>G245+G246+G247+G248</f>
        <v>340.8</v>
      </c>
      <c r="H244" s="16">
        <f>H245+H246+H247+H248</f>
        <v>340.8</v>
      </c>
      <c r="I244" s="16">
        <f>H244/G244*100</f>
        <v>100</v>
      </c>
      <c r="J244" s="29" t="s">
        <v>88</v>
      </c>
      <c r="K244" s="30"/>
    </row>
    <row r="245" spans="1:11" ht="15.75" x14ac:dyDescent="0.25">
      <c r="A245" s="24"/>
      <c r="B245" s="28"/>
      <c r="C245" s="24"/>
      <c r="D245" s="24"/>
      <c r="E245" s="24"/>
      <c r="F245" s="9" t="s">
        <v>10</v>
      </c>
      <c r="G245" s="16">
        <f>G250</f>
        <v>0</v>
      </c>
      <c r="H245" s="16">
        <f t="shared" ref="H245:I245" si="60">H250</f>
        <v>0</v>
      </c>
      <c r="I245" s="16" t="e">
        <f t="shared" si="60"/>
        <v>#DIV/0!</v>
      </c>
      <c r="J245" s="29"/>
      <c r="K245" s="30"/>
    </row>
    <row r="246" spans="1:11" ht="15.75" x14ac:dyDescent="0.25">
      <c r="A246" s="24"/>
      <c r="B246" s="28"/>
      <c r="C246" s="24"/>
      <c r="D246" s="24"/>
      <c r="E246" s="24"/>
      <c r="F246" s="9" t="s">
        <v>11</v>
      </c>
      <c r="G246" s="16">
        <f t="shared" ref="G246:I246" si="61">G251</f>
        <v>0</v>
      </c>
      <c r="H246" s="16">
        <f t="shared" si="61"/>
        <v>0</v>
      </c>
      <c r="I246" s="16" t="e">
        <f t="shared" si="61"/>
        <v>#DIV/0!</v>
      </c>
      <c r="J246" s="29"/>
      <c r="K246" s="30"/>
    </row>
    <row r="247" spans="1:11" ht="15.75" x14ac:dyDescent="0.25">
      <c r="A247" s="24"/>
      <c r="B247" s="28"/>
      <c r="C247" s="24"/>
      <c r="D247" s="24"/>
      <c r="E247" s="24"/>
      <c r="F247" s="9" t="s">
        <v>12</v>
      </c>
      <c r="G247" s="16">
        <f t="shared" ref="G247:I247" si="62">G252</f>
        <v>340.8</v>
      </c>
      <c r="H247" s="16">
        <f t="shared" si="62"/>
        <v>340.8</v>
      </c>
      <c r="I247" s="16">
        <f t="shared" si="62"/>
        <v>100</v>
      </c>
      <c r="J247" s="29"/>
      <c r="K247" s="30"/>
    </row>
    <row r="248" spans="1:11" ht="31.5" x14ac:dyDescent="0.25">
      <c r="A248" s="24"/>
      <c r="B248" s="28"/>
      <c r="C248" s="24"/>
      <c r="D248" s="24"/>
      <c r="E248" s="24"/>
      <c r="F248" s="9" t="s">
        <v>13</v>
      </c>
      <c r="G248" s="16">
        <f t="shared" ref="G248:I248" si="63">G253</f>
        <v>0</v>
      </c>
      <c r="H248" s="16">
        <f t="shared" si="63"/>
        <v>0</v>
      </c>
      <c r="I248" s="16" t="e">
        <f t="shared" si="63"/>
        <v>#DIV/0!</v>
      </c>
      <c r="J248" s="29"/>
      <c r="K248" s="30"/>
    </row>
    <row r="249" spans="1:11" ht="15.75" x14ac:dyDescent="0.25">
      <c r="A249" s="24" t="s">
        <v>16</v>
      </c>
      <c r="B249" s="25" t="s">
        <v>66</v>
      </c>
      <c r="C249" s="25" t="s">
        <v>67</v>
      </c>
      <c r="D249" s="26" t="s">
        <v>95</v>
      </c>
      <c r="E249" s="33" t="s">
        <v>73</v>
      </c>
      <c r="F249" s="9" t="s">
        <v>9</v>
      </c>
      <c r="G249" s="8">
        <f>G250+G251+G252+G253</f>
        <v>340.8</v>
      </c>
      <c r="H249" s="8">
        <f>H250+H251+H252+H253</f>
        <v>340.8</v>
      </c>
      <c r="I249" s="8">
        <f t="shared" ref="I249:I253" si="64">H249/G249*100</f>
        <v>100</v>
      </c>
      <c r="J249" s="25" t="s">
        <v>88</v>
      </c>
      <c r="K249" s="30" t="s">
        <v>138</v>
      </c>
    </row>
    <row r="250" spans="1:11" ht="15.75" x14ac:dyDescent="0.25">
      <c r="A250" s="24"/>
      <c r="B250" s="25"/>
      <c r="C250" s="25"/>
      <c r="D250" s="26"/>
      <c r="E250" s="26"/>
      <c r="F250" s="23" t="s">
        <v>10</v>
      </c>
      <c r="G250" s="13">
        <v>0</v>
      </c>
      <c r="H250" s="13">
        <v>0</v>
      </c>
      <c r="I250" s="13" t="e">
        <f t="shared" si="64"/>
        <v>#DIV/0!</v>
      </c>
      <c r="J250" s="25"/>
      <c r="K250" s="30"/>
    </row>
    <row r="251" spans="1:11" ht="15.75" x14ac:dyDescent="0.25">
      <c r="A251" s="24"/>
      <c r="B251" s="25"/>
      <c r="C251" s="25"/>
      <c r="D251" s="26"/>
      <c r="E251" s="26"/>
      <c r="F251" s="23" t="s">
        <v>11</v>
      </c>
      <c r="G251" s="13">
        <v>0</v>
      </c>
      <c r="H251" s="13">
        <v>0</v>
      </c>
      <c r="I251" s="13" t="e">
        <f t="shared" si="64"/>
        <v>#DIV/0!</v>
      </c>
      <c r="J251" s="25"/>
      <c r="K251" s="30"/>
    </row>
    <row r="252" spans="1:11" ht="15.75" x14ac:dyDescent="0.25">
      <c r="A252" s="24"/>
      <c r="B252" s="25"/>
      <c r="C252" s="25"/>
      <c r="D252" s="26"/>
      <c r="E252" s="26"/>
      <c r="F252" s="23" t="s">
        <v>12</v>
      </c>
      <c r="G252" s="12">
        <v>340.8</v>
      </c>
      <c r="H252" s="12">
        <v>340.8</v>
      </c>
      <c r="I252" s="13">
        <f t="shared" si="64"/>
        <v>100</v>
      </c>
      <c r="J252" s="25"/>
      <c r="K252" s="30"/>
    </row>
    <row r="253" spans="1:11" ht="83.25" customHeight="1" x14ac:dyDescent="0.25">
      <c r="A253" s="24"/>
      <c r="B253" s="25"/>
      <c r="C253" s="25"/>
      <c r="D253" s="26"/>
      <c r="E253" s="26"/>
      <c r="F253" s="23" t="s">
        <v>13</v>
      </c>
      <c r="G253" s="13">
        <v>0</v>
      </c>
      <c r="H253" s="13">
        <v>0</v>
      </c>
      <c r="I253" s="13" t="e">
        <f t="shared" si="64"/>
        <v>#DIV/0!</v>
      </c>
      <c r="J253" s="25"/>
      <c r="K253" s="30"/>
    </row>
    <row r="254" spans="1:11" ht="15.75" x14ac:dyDescent="0.25">
      <c r="A254" s="36" t="s">
        <v>75</v>
      </c>
      <c r="B254" s="49"/>
      <c r="C254" s="49"/>
      <c r="D254" s="49"/>
      <c r="E254" s="49"/>
      <c r="F254" s="49"/>
      <c r="G254" s="49"/>
      <c r="H254" s="49"/>
      <c r="I254" s="49"/>
      <c r="J254" s="49"/>
      <c r="K254" s="49"/>
    </row>
    <row r="255" spans="1:11" ht="15.75" x14ac:dyDescent="0.25">
      <c r="A255" s="24"/>
      <c r="B255" s="28" t="s">
        <v>15</v>
      </c>
      <c r="C255" s="24"/>
      <c r="D255" s="24"/>
      <c r="E255" s="24"/>
      <c r="F255" s="9" t="s">
        <v>9</v>
      </c>
      <c r="G255" s="16">
        <f>G256+G257+G258+G259</f>
        <v>200501.6</v>
      </c>
      <c r="H255" s="16">
        <f>H256+H257+H258+H259</f>
        <v>200501.6</v>
      </c>
      <c r="I255" s="16">
        <f>H255/G255*100</f>
        <v>100</v>
      </c>
      <c r="J255" s="29" t="s">
        <v>70</v>
      </c>
      <c r="K255" s="24"/>
    </row>
    <row r="256" spans="1:11" ht="15.75" x14ac:dyDescent="0.25">
      <c r="A256" s="24"/>
      <c r="B256" s="28"/>
      <c r="C256" s="24"/>
      <c r="D256" s="24"/>
      <c r="E256" s="24"/>
      <c r="F256" s="9" t="s">
        <v>10</v>
      </c>
      <c r="G256" s="16">
        <f>G261+G266+G271+G276</f>
        <v>3329.5</v>
      </c>
      <c r="H256" s="16">
        <f t="shared" ref="H256" si="65">H261+H266+H271+H276</f>
        <v>3329.5</v>
      </c>
      <c r="I256" s="16">
        <f t="shared" ref="I256:I258" si="66">H256/G256*100</f>
        <v>100</v>
      </c>
      <c r="J256" s="29"/>
      <c r="K256" s="24"/>
    </row>
    <row r="257" spans="1:11" ht="15.75" x14ac:dyDescent="0.25">
      <c r="A257" s="24"/>
      <c r="B257" s="28"/>
      <c r="C257" s="24"/>
      <c r="D257" s="24"/>
      <c r="E257" s="24"/>
      <c r="F257" s="9" t="s">
        <v>11</v>
      </c>
      <c r="G257" s="16">
        <f t="shared" ref="G257:H257" si="67">G262+G267+G272+G277</f>
        <v>186873.80000000002</v>
      </c>
      <c r="H257" s="16">
        <f t="shared" si="67"/>
        <v>186873.80000000002</v>
      </c>
      <c r="I257" s="16">
        <f t="shared" si="66"/>
        <v>100</v>
      </c>
      <c r="J257" s="29"/>
      <c r="K257" s="24"/>
    </row>
    <row r="258" spans="1:11" ht="15.75" x14ac:dyDescent="0.25">
      <c r="A258" s="24"/>
      <c r="B258" s="28"/>
      <c r="C258" s="24"/>
      <c r="D258" s="24"/>
      <c r="E258" s="24"/>
      <c r="F258" s="9" t="s">
        <v>12</v>
      </c>
      <c r="G258" s="16">
        <f t="shared" ref="G258:H258" si="68">G263+G268+G273+G278</f>
        <v>10298.300000000001</v>
      </c>
      <c r="H258" s="16">
        <f t="shared" si="68"/>
        <v>10298.300000000001</v>
      </c>
      <c r="I258" s="16">
        <f t="shared" si="66"/>
        <v>100</v>
      </c>
      <c r="J258" s="29"/>
      <c r="K258" s="24"/>
    </row>
    <row r="259" spans="1:11" ht="31.5" x14ac:dyDescent="0.25">
      <c r="A259" s="24"/>
      <c r="B259" s="28"/>
      <c r="C259" s="24"/>
      <c r="D259" s="24"/>
      <c r="E259" s="24"/>
      <c r="F259" s="9" t="s">
        <v>13</v>
      </c>
      <c r="G259" s="16">
        <f t="shared" ref="G259:H259" si="69">G264+G269+G274+G279</f>
        <v>0</v>
      </c>
      <c r="H259" s="16">
        <f t="shared" si="69"/>
        <v>0</v>
      </c>
      <c r="I259" s="16" t="e">
        <f t="shared" ref="I259" si="70">H259/G259*100</f>
        <v>#DIV/0!</v>
      </c>
      <c r="J259" s="29"/>
      <c r="K259" s="24"/>
    </row>
    <row r="260" spans="1:11" ht="15.75" x14ac:dyDescent="0.25">
      <c r="A260" s="24" t="s">
        <v>16</v>
      </c>
      <c r="B260" s="25" t="s">
        <v>68</v>
      </c>
      <c r="C260" s="25" t="s">
        <v>69</v>
      </c>
      <c r="D260" s="26" t="s">
        <v>95</v>
      </c>
      <c r="E260" s="33" t="s">
        <v>24</v>
      </c>
      <c r="F260" s="9" t="s">
        <v>9</v>
      </c>
      <c r="G260" s="8">
        <f>G261+G262+G263+G264</f>
        <v>143224.6</v>
      </c>
      <c r="H260" s="8">
        <f>H261+H262+H263+H264</f>
        <v>143224.6</v>
      </c>
      <c r="I260" s="8">
        <f>H260/G260*100</f>
        <v>100</v>
      </c>
      <c r="J260" s="25" t="s">
        <v>70</v>
      </c>
      <c r="K260" s="40"/>
    </row>
    <row r="261" spans="1:11" ht="15.75" x14ac:dyDescent="0.25">
      <c r="A261" s="24"/>
      <c r="B261" s="25"/>
      <c r="C261" s="25"/>
      <c r="D261" s="26"/>
      <c r="E261" s="26"/>
      <c r="F261" s="23" t="s">
        <v>10</v>
      </c>
      <c r="G261" s="13">
        <v>0</v>
      </c>
      <c r="H261" s="13">
        <v>0</v>
      </c>
      <c r="I261" s="13" t="e">
        <f t="shared" ref="I261:I264" si="71">H261/G261*100</f>
        <v>#DIV/0!</v>
      </c>
      <c r="J261" s="25"/>
      <c r="K261" s="25"/>
    </row>
    <row r="262" spans="1:11" ht="15.75" x14ac:dyDescent="0.25">
      <c r="A262" s="24"/>
      <c r="B262" s="25"/>
      <c r="C262" s="25"/>
      <c r="D262" s="26"/>
      <c r="E262" s="26"/>
      <c r="F262" s="23" t="s">
        <v>11</v>
      </c>
      <c r="G262" s="13">
        <v>133199</v>
      </c>
      <c r="H262" s="13">
        <v>133199</v>
      </c>
      <c r="I262" s="13">
        <f t="shared" si="71"/>
        <v>100</v>
      </c>
      <c r="J262" s="25"/>
      <c r="K262" s="25"/>
    </row>
    <row r="263" spans="1:11" ht="15.75" x14ac:dyDescent="0.25">
      <c r="A263" s="24"/>
      <c r="B263" s="25"/>
      <c r="C263" s="25"/>
      <c r="D263" s="26"/>
      <c r="E263" s="26"/>
      <c r="F263" s="23" t="s">
        <v>12</v>
      </c>
      <c r="G263" s="12">
        <v>10025.6</v>
      </c>
      <c r="H263" s="12">
        <v>10025.6</v>
      </c>
      <c r="I263" s="13">
        <f t="shared" si="71"/>
        <v>100</v>
      </c>
      <c r="J263" s="25"/>
      <c r="K263" s="25"/>
    </row>
    <row r="264" spans="1:11" ht="35.25" customHeight="1" x14ac:dyDescent="0.25">
      <c r="A264" s="24"/>
      <c r="B264" s="25"/>
      <c r="C264" s="25"/>
      <c r="D264" s="26"/>
      <c r="E264" s="26"/>
      <c r="F264" s="23" t="s">
        <v>13</v>
      </c>
      <c r="G264" s="13">
        <v>0</v>
      </c>
      <c r="H264" s="13">
        <v>0</v>
      </c>
      <c r="I264" s="13" t="e">
        <f t="shared" si="71"/>
        <v>#DIV/0!</v>
      </c>
      <c r="J264" s="25"/>
      <c r="K264" s="25"/>
    </row>
    <row r="265" spans="1:11" ht="21.6" customHeight="1" x14ac:dyDescent="0.25">
      <c r="A265" s="24" t="s">
        <v>17</v>
      </c>
      <c r="B265" s="25" t="s">
        <v>120</v>
      </c>
      <c r="C265" s="25" t="s">
        <v>121</v>
      </c>
      <c r="D265" s="26" t="s">
        <v>95</v>
      </c>
      <c r="E265" s="33" t="s">
        <v>24</v>
      </c>
      <c r="F265" s="9" t="s">
        <v>9</v>
      </c>
      <c r="G265" s="8">
        <f>G266+G267+G268+G269</f>
        <v>2999.6</v>
      </c>
      <c r="H265" s="8">
        <f>H266+H267+H268+H269</f>
        <v>2999.6</v>
      </c>
      <c r="I265" s="8">
        <f>H265/G265*100</f>
        <v>100</v>
      </c>
      <c r="J265" s="25" t="s">
        <v>70</v>
      </c>
      <c r="K265" s="40"/>
    </row>
    <row r="266" spans="1:11" ht="22.15" customHeight="1" x14ac:dyDescent="0.25">
      <c r="A266" s="24"/>
      <c r="B266" s="25"/>
      <c r="C266" s="25"/>
      <c r="D266" s="26"/>
      <c r="E266" s="26"/>
      <c r="F266" s="23" t="s">
        <v>10</v>
      </c>
      <c r="G266" s="13">
        <v>0</v>
      </c>
      <c r="H266" s="13">
        <v>0</v>
      </c>
      <c r="I266" s="13" t="e">
        <f t="shared" ref="I266:I269" si="72">H266/G266*100</f>
        <v>#DIV/0!</v>
      </c>
      <c r="J266" s="25"/>
      <c r="K266" s="25"/>
    </row>
    <row r="267" spans="1:11" ht="21.6" customHeight="1" x14ac:dyDescent="0.25">
      <c r="A267" s="24"/>
      <c r="B267" s="25"/>
      <c r="C267" s="25"/>
      <c r="D267" s="26"/>
      <c r="E267" s="26"/>
      <c r="F267" s="23" t="s">
        <v>11</v>
      </c>
      <c r="G267" s="13">
        <v>2885.6</v>
      </c>
      <c r="H267" s="13">
        <v>2885.6</v>
      </c>
      <c r="I267" s="13">
        <f t="shared" si="72"/>
        <v>100</v>
      </c>
      <c r="J267" s="25"/>
      <c r="K267" s="25"/>
    </row>
    <row r="268" spans="1:11" ht="21" customHeight="1" x14ac:dyDescent="0.25">
      <c r="A268" s="24"/>
      <c r="B268" s="25"/>
      <c r="C268" s="25"/>
      <c r="D268" s="26"/>
      <c r="E268" s="26"/>
      <c r="F268" s="23" t="s">
        <v>12</v>
      </c>
      <c r="G268" s="12">
        <v>114</v>
      </c>
      <c r="H268" s="12">
        <v>114</v>
      </c>
      <c r="I268" s="13">
        <f t="shared" si="72"/>
        <v>100</v>
      </c>
      <c r="J268" s="25"/>
      <c r="K268" s="25"/>
    </row>
    <row r="269" spans="1:11" ht="31.5" customHeight="1" x14ac:dyDescent="0.25">
      <c r="A269" s="24"/>
      <c r="B269" s="25"/>
      <c r="C269" s="25"/>
      <c r="D269" s="26"/>
      <c r="E269" s="26"/>
      <c r="F269" s="23" t="s">
        <v>13</v>
      </c>
      <c r="G269" s="13">
        <v>0</v>
      </c>
      <c r="H269" s="13">
        <v>0</v>
      </c>
      <c r="I269" s="13" t="e">
        <f t="shared" si="72"/>
        <v>#DIV/0!</v>
      </c>
      <c r="J269" s="25"/>
      <c r="K269" s="25"/>
    </row>
    <row r="270" spans="1:11" ht="15.75" x14ac:dyDescent="0.25">
      <c r="A270" s="24" t="s">
        <v>18</v>
      </c>
      <c r="B270" s="25" t="s">
        <v>122</v>
      </c>
      <c r="C270" s="25" t="s">
        <v>69</v>
      </c>
      <c r="D270" s="26" t="s">
        <v>95</v>
      </c>
      <c r="E270" s="33" t="s">
        <v>73</v>
      </c>
      <c r="F270" s="9" t="s">
        <v>9</v>
      </c>
      <c r="G270" s="8">
        <f>G271+G272+G273+G274</f>
        <v>50050</v>
      </c>
      <c r="H270" s="8">
        <f>H271+H272+H273+H274</f>
        <v>50050</v>
      </c>
      <c r="I270" s="8">
        <f>H270/G270*100</f>
        <v>100</v>
      </c>
      <c r="J270" s="25" t="s">
        <v>70</v>
      </c>
      <c r="K270" s="40"/>
    </row>
    <row r="271" spans="1:11" ht="15.75" x14ac:dyDescent="0.25">
      <c r="A271" s="24"/>
      <c r="B271" s="25"/>
      <c r="C271" s="25"/>
      <c r="D271" s="26"/>
      <c r="E271" s="26"/>
      <c r="F271" s="23" t="s">
        <v>10</v>
      </c>
      <c r="G271" s="13">
        <v>0</v>
      </c>
      <c r="H271" s="13">
        <v>0</v>
      </c>
      <c r="I271" s="13" t="e">
        <f t="shared" ref="I271:I274" si="73">H271/G271*100</f>
        <v>#DIV/0!</v>
      </c>
      <c r="J271" s="25"/>
      <c r="K271" s="25"/>
    </row>
    <row r="272" spans="1:11" ht="15.75" x14ac:dyDescent="0.25">
      <c r="A272" s="24"/>
      <c r="B272" s="25"/>
      <c r="C272" s="25"/>
      <c r="D272" s="26"/>
      <c r="E272" s="26"/>
      <c r="F272" s="23" t="s">
        <v>11</v>
      </c>
      <c r="G272" s="13">
        <v>50000</v>
      </c>
      <c r="H272" s="13">
        <v>50000</v>
      </c>
      <c r="I272" s="13">
        <f t="shared" si="73"/>
        <v>100</v>
      </c>
      <c r="J272" s="25"/>
      <c r="K272" s="25"/>
    </row>
    <row r="273" spans="1:11" ht="15.75" x14ac:dyDescent="0.25">
      <c r="A273" s="24"/>
      <c r="B273" s="25"/>
      <c r="C273" s="25"/>
      <c r="D273" s="26"/>
      <c r="E273" s="26"/>
      <c r="F273" s="23" t="s">
        <v>12</v>
      </c>
      <c r="G273" s="12">
        <v>50</v>
      </c>
      <c r="H273" s="12">
        <v>50</v>
      </c>
      <c r="I273" s="13">
        <f t="shared" si="73"/>
        <v>100</v>
      </c>
      <c r="J273" s="25"/>
      <c r="K273" s="25"/>
    </row>
    <row r="274" spans="1:11" ht="31.5" x14ac:dyDescent="0.25">
      <c r="A274" s="24"/>
      <c r="B274" s="25"/>
      <c r="C274" s="25"/>
      <c r="D274" s="26"/>
      <c r="E274" s="26"/>
      <c r="F274" s="23" t="s">
        <v>13</v>
      </c>
      <c r="G274" s="13">
        <v>0</v>
      </c>
      <c r="H274" s="13">
        <v>0</v>
      </c>
      <c r="I274" s="13" t="e">
        <f t="shared" si="73"/>
        <v>#DIV/0!</v>
      </c>
      <c r="J274" s="25"/>
      <c r="K274" s="25"/>
    </row>
    <row r="275" spans="1:11" ht="15.75" x14ac:dyDescent="0.25">
      <c r="A275" s="24" t="s">
        <v>22</v>
      </c>
      <c r="B275" s="25" t="s">
        <v>71</v>
      </c>
      <c r="C275" s="25" t="s">
        <v>72</v>
      </c>
      <c r="D275" s="26" t="s">
        <v>95</v>
      </c>
      <c r="E275" s="33" t="s">
        <v>24</v>
      </c>
      <c r="F275" s="9" t="s">
        <v>9</v>
      </c>
      <c r="G275" s="8">
        <f>G276+G277+G278+G279</f>
        <v>4227.3999999999996</v>
      </c>
      <c r="H275" s="8">
        <f>H276+H277+H278+H279</f>
        <v>4227.3999999999996</v>
      </c>
      <c r="I275" s="8">
        <f>H275/G275*100</f>
        <v>100</v>
      </c>
      <c r="J275" s="25" t="s">
        <v>70</v>
      </c>
      <c r="K275" s="30" t="s">
        <v>126</v>
      </c>
    </row>
    <row r="276" spans="1:11" ht="15.75" x14ac:dyDescent="0.25">
      <c r="A276" s="24"/>
      <c r="B276" s="25"/>
      <c r="C276" s="25"/>
      <c r="D276" s="26"/>
      <c r="E276" s="26"/>
      <c r="F276" s="23" t="s">
        <v>10</v>
      </c>
      <c r="G276" s="13">
        <v>3329.5</v>
      </c>
      <c r="H276" s="13">
        <v>3329.5</v>
      </c>
      <c r="I276" s="13">
        <f t="shared" ref="I276:I279" si="74">H276/G276*100</f>
        <v>100</v>
      </c>
      <c r="J276" s="25"/>
      <c r="K276" s="30"/>
    </row>
    <row r="277" spans="1:11" ht="15.75" x14ac:dyDescent="0.25">
      <c r="A277" s="24"/>
      <c r="B277" s="25"/>
      <c r="C277" s="25"/>
      <c r="D277" s="26"/>
      <c r="E277" s="26"/>
      <c r="F277" s="23" t="s">
        <v>11</v>
      </c>
      <c r="G277" s="13">
        <v>789.2</v>
      </c>
      <c r="H277" s="13">
        <v>789.2</v>
      </c>
      <c r="I277" s="13">
        <f t="shared" si="74"/>
        <v>100</v>
      </c>
      <c r="J277" s="25"/>
      <c r="K277" s="30"/>
    </row>
    <row r="278" spans="1:11" ht="15.75" x14ac:dyDescent="0.25">
      <c r="A278" s="24"/>
      <c r="B278" s="25"/>
      <c r="C278" s="25"/>
      <c r="D278" s="26"/>
      <c r="E278" s="26"/>
      <c r="F278" s="23" t="s">
        <v>12</v>
      </c>
      <c r="G278" s="12">
        <v>108.7</v>
      </c>
      <c r="H278" s="12">
        <v>108.7</v>
      </c>
      <c r="I278" s="13">
        <f t="shared" si="74"/>
        <v>100</v>
      </c>
      <c r="J278" s="25"/>
      <c r="K278" s="30"/>
    </row>
    <row r="279" spans="1:11" ht="34.5" customHeight="1" x14ac:dyDescent="0.25">
      <c r="A279" s="24"/>
      <c r="B279" s="25"/>
      <c r="C279" s="25"/>
      <c r="D279" s="26"/>
      <c r="E279" s="26"/>
      <c r="F279" s="23" t="s">
        <v>13</v>
      </c>
      <c r="G279" s="13">
        <v>0</v>
      </c>
      <c r="H279" s="13">
        <v>0</v>
      </c>
      <c r="I279" s="13" t="e">
        <f t="shared" si="74"/>
        <v>#DIV/0!</v>
      </c>
      <c r="J279" s="25"/>
      <c r="K279" s="30"/>
    </row>
    <row r="281" spans="1:11" ht="18.75" x14ac:dyDescent="0.25">
      <c r="J281" s="21"/>
    </row>
  </sheetData>
  <mergeCells count="380">
    <mergeCell ref="D265:D269"/>
    <mergeCell ref="E265:E269"/>
    <mergeCell ref="J265:J269"/>
    <mergeCell ref="K265:K269"/>
    <mergeCell ref="K82:K86"/>
    <mergeCell ref="J108:J112"/>
    <mergeCell ref="K108:K112"/>
    <mergeCell ref="K113:K117"/>
    <mergeCell ref="K118:K122"/>
    <mergeCell ref="A254:K254"/>
    <mergeCell ref="A255:A259"/>
    <mergeCell ref="B255:B259"/>
    <mergeCell ref="C255:C259"/>
    <mergeCell ref="D255:D259"/>
    <mergeCell ref="E255:E259"/>
    <mergeCell ref="J255:J259"/>
    <mergeCell ref="K255:K259"/>
    <mergeCell ref="A243:K243"/>
    <mergeCell ref="A244:A248"/>
    <mergeCell ref="B244:B248"/>
    <mergeCell ref="C244:C248"/>
    <mergeCell ref="D244:D248"/>
    <mergeCell ref="E244:E248"/>
    <mergeCell ref="J244:J248"/>
    <mergeCell ref="B123:B127"/>
    <mergeCell ref="C123:C127"/>
    <mergeCell ref="D123:D127"/>
    <mergeCell ref="E123:E127"/>
    <mergeCell ref="J123:J127"/>
    <mergeCell ref="A118:A122"/>
    <mergeCell ref="B118:B122"/>
    <mergeCell ref="C118:C122"/>
    <mergeCell ref="D118:D122"/>
    <mergeCell ref="E118:E122"/>
    <mergeCell ref="J118:J122"/>
    <mergeCell ref="A82:A86"/>
    <mergeCell ref="B82:B86"/>
    <mergeCell ref="C82:C86"/>
    <mergeCell ref="D82:D86"/>
    <mergeCell ref="E82:E86"/>
    <mergeCell ref="J82:J86"/>
    <mergeCell ref="I1:K1"/>
    <mergeCell ref="I2:K2"/>
    <mergeCell ref="L167:P171"/>
    <mergeCell ref="A155:K155"/>
    <mergeCell ref="A167:A171"/>
    <mergeCell ref="B167:B171"/>
    <mergeCell ref="C167:C171"/>
    <mergeCell ref="D167:D171"/>
    <mergeCell ref="E167:E171"/>
    <mergeCell ref="J167:J171"/>
    <mergeCell ref="K167:K171"/>
    <mergeCell ref="A156:A160"/>
    <mergeCell ref="B156:B160"/>
    <mergeCell ref="C156:C160"/>
    <mergeCell ref="D156:D160"/>
    <mergeCell ref="E156:E160"/>
    <mergeCell ref="J156:J160"/>
    <mergeCell ref="A275:A279"/>
    <mergeCell ref="B275:B279"/>
    <mergeCell ref="C275:C279"/>
    <mergeCell ref="D275:D279"/>
    <mergeCell ref="E275:E279"/>
    <mergeCell ref="J275:J279"/>
    <mergeCell ref="K275:K279"/>
    <mergeCell ref="A260:A264"/>
    <mergeCell ref="B260:B264"/>
    <mergeCell ref="C260:C264"/>
    <mergeCell ref="D260:D264"/>
    <mergeCell ref="E260:E264"/>
    <mergeCell ref="J260:J264"/>
    <mergeCell ref="K260:K264"/>
    <mergeCell ref="A270:A274"/>
    <mergeCell ref="B270:B274"/>
    <mergeCell ref="C270:C274"/>
    <mergeCell ref="D270:D274"/>
    <mergeCell ref="E270:E274"/>
    <mergeCell ref="J270:J274"/>
    <mergeCell ref="K270:K274"/>
    <mergeCell ref="A265:A269"/>
    <mergeCell ref="B265:B269"/>
    <mergeCell ref="C265:C269"/>
    <mergeCell ref="K244:K248"/>
    <mergeCell ref="A249:A253"/>
    <mergeCell ref="B249:B253"/>
    <mergeCell ref="C249:C253"/>
    <mergeCell ref="D249:D253"/>
    <mergeCell ref="E249:E253"/>
    <mergeCell ref="J249:J253"/>
    <mergeCell ref="K249:K253"/>
    <mergeCell ref="A238:A242"/>
    <mergeCell ref="B238:B242"/>
    <mergeCell ref="C238:C242"/>
    <mergeCell ref="D238:D242"/>
    <mergeCell ref="E238:E242"/>
    <mergeCell ref="J238:J242"/>
    <mergeCell ref="K238:K242"/>
    <mergeCell ref="A223:A227"/>
    <mergeCell ref="B223:B227"/>
    <mergeCell ref="C223:C227"/>
    <mergeCell ref="D223:D227"/>
    <mergeCell ref="E223:E227"/>
    <mergeCell ref="J223:J227"/>
    <mergeCell ref="K223:K227"/>
    <mergeCell ref="A228:A232"/>
    <mergeCell ref="B228:B232"/>
    <mergeCell ref="C228:C232"/>
    <mergeCell ref="D228:D232"/>
    <mergeCell ref="E228:E232"/>
    <mergeCell ref="J228:J232"/>
    <mergeCell ref="K228:K232"/>
    <mergeCell ref="A213:A217"/>
    <mergeCell ref="B213:B217"/>
    <mergeCell ref="C213:C217"/>
    <mergeCell ref="D213:D217"/>
    <mergeCell ref="E213:E217"/>
    <mergeCell ref="J213:J217"/>
    <mergeCell ref="K213:K217"/>
    <mergeCell ref="A218:A222"/>
    <mergeCell ref="B218:B222"/>
    <mergeCell ref="C218:C222"/>
    <mergeCell ref="D218:D222"/>
    <mergeCell ref="E218:E222"/>
    <mergeCell ref="J218:J222"/>
    <mergeCell ref="K218:K222"/>
    <mergeCell ref="A197:A201"/>
    <mergeCell ref="B197:B201"/>
    <mergeCell ref="C197:C201"/>
    <mergeCell ref="D197:D201"/>
    <mergeCell ref="E197:E201"/>
    <mergeCell ref="J197:J201"/>
    <mergeCell ref="K197:K201"/>
    <mergeCell ref="A202:K202"/>
    <mergeCell ref="A208:A212"/>
    <mergeCell ref="B208:B212"/>
    <mergeCell ref="C208:C212"/>
    <mergeCell ref="D208:D212"/>
    <mergeCell ref="E208:E212"/>
    <mergeCell ref="J208:J212"/>
    <mergeCell ref="K208:K212"/>
    <mergeCell ref="A203:A207"/>
    <mergeCell ref="B203:B207"/>
    <mergeCell ref="C203:C207"/>
    <mergeCell ref="D203:D207"/>
    <mergeCell ref="E203:E207"/>
    <mergeCell ref="J203:J207"/>
    <mergeCell ref="K203:K207"/>
    <mergeCell ref="A182:A186"/>
    <mergeCell ref="B182:B186"/>
    <mergeCell ref="C182:C186"/>
    <mergeCell ref="D182:D186"/>
    <mergeCell ref="E182:E186"/>
    <mergeCell ref="J182:J186"/>
    <mergeCell ref="K182:K186"/>
    <mergeCell ref="A192:A196"/>
    <mergeCell ref="B192:B196"/>
    <mergeCell ref="C192:C196"/>
    <mergeCell ref="D192:D196"/>
    <mergeCell ref="E192:E196"/>
    <mergeCell ref="J192:J196"/>
    <mergeCell ref="K192:K196"/>
    <mergeCell ref="A187:A191"/>
    <mergeCell ref="B187:B191"/>
    <mergeCell ref="C187:C191"/>
    <mergeCell ref="D187:D191"/>
    <mergeCell ref="E187:E191"/>
    <mergeCell ref="J187:J191"/>
    <mergeCell ref="K187:K191"/>
    <mergeCell ref="A177:A181"/>
    <mergeCell ref="B177:B181"/>
    <mergeCell ref="C177:C181"/>
    <mergeCell ref="D177:D181"/>
    <mergeCell ref="E177:E181"/>
    <mergeCell ref="J177:J181"/>
    <mergeCell ref="K177:K181"/>
    <mergeCell ref="A172:A176"/>
    <mergeCell ref="B172:B176"/>
    <mergeCell ref="C172:C176"/>
    <mergeCell ref="D172:D176"/>
    <mergeCell ref="E172:E176"/>
    <mergeCell ref="J172:J176"/>
    <mergeCell ref="K172:K176"/>
    <mergeCell ref="A162:A166"/>
    <mergeCell ref="B162:B166"/>
    <mergeCell ref="C162:C166"/>
    <mergeCell ref="D162:D166"/>
    <mergeCell ref="E162:E166"/>
    <mergeCell ref="J162:J166"/>
    <mergeCell ref="K162:K166"/>
    <mergeCell ref="K156:K160"/>
    <mergeCell ref="A161:K161"/>
    <mergeCell ref="K8:K12"/>
    <mergeCell ref="A14:A18"/>
    <mergeCell ref="B14:B18"/>
    <mergeCell ref="C14:C18"/>
    <mergeCell ref="D14:D18"/>
    <mergeCell ref="E14:E18"/>
    <mergeCell ref="J14:J18"/>
    <mergeCell ref="K14:K18"/>
    <mergeCell ref="A13:K13"/>
    <mergeCell ref="D8:D12"/>
    <mergeCell ref="E8:E12"/>
    <mergeCell ref="C8:C12"/>
    <mergeCell ref="B8:B12"/>
    <mergeCell ref="A8:A12"/>
    <mergeCell ref="J8:J12"/>
    <mergeCell ref="A19:A23"/>
    <mergeCell ref="B19:B23"/>
    <mergeCell ref="C19:C23"/>
    <mergeCell ref="D19:D23"/>
    <mergeCell ref="E19:E23"/>
    <mergeCell ref="J19:J23"/>
    <mergeCell ref="K19:K23"/>
    <mergeCell ref="A24:K24"/>
    <mergeCell ref="A25:A29"/>
    <mergeCell ref="B25:B29"/>
    <mergeCell ref="C25:C29"/>
    <mergeCell ref="D25:D29"/>
    <mergeCell ref="E25:E29"/>
    <mergeCell ref="J25:J29"/>
    <mergeCell ref="K25:K29"/>
    <mergeCell ref="K30:K34"/>
    <mergeCell ref="A30:A34"/>
    <mergeCell ref="B30:B34"/>
    <mergeCell ref="C30:C34"/>
    <mergeCell ref="D30:D34"/>
    <mergeCell ref="E30:E34"/>
    <mergeCell ref="J30:J34"/>
    <mergeCell ref="A35:K35"/>
    <mergeCell ref="A36:A40"/>
    <mergeCell ref="B36:B40"/>
    <mergeCell ref="C36:C40"/>
    <mergeCell ref="D36:D40"/>
    <mergeCell ref="E36:E40"/>
    <mergeCell ref="J36:J40"/>
    <mergeCell ref="K36:K40"/>
    <mergeCell ref="K41:K45"/>
    <mergeCell ref="A46:A50"/>
    <mergeCell ref="B46:B50"/>
    <mergeCell ref="C46:C50"/>
    <mergeCell ref="D46:D50"/>
    <mergeCell ref="E46:E50"/>
    <mergeCell ref="J46:J50"/>
    <mergeCell ref="K46:K50"/>
    <mergeCell ref="A41:A45"/>
    <mergeCell ref="B41:B45"/>
    <mergeCell ref="C41:C45"/>
    <mergeCell ref="D41:D45"/>
    <mergeCell ref="E41:E45"/>
    <mergeCell ref="J41:J45"/>
    <mergeCell ref="K51:K55"/>
    <mergeCell ref="A56:A60"/>
    <mergeCell ref="B56:B60"/>
    <mergeCell ref="C56:C60"/>
    <mergeCell ref="D56:D60"/>
    <mergeCell ref="E56:E60"/>
    <mergeCell ref="J56:J60"/>
    <mergeCell ref="K56:K60"/>
    <mergeCell ref="A51:A55"/>
    <mergeCell ref="B51:B55"/>
    <mergeCell ref="C51:C55"/>
    <mergeCell ref="D51:D55"/>
    <mergeCell ref="E51:E55"/>
    <mergeCell ref="J51:J55"/>
    <mergeCell ref="A66:A70"/>
    <mergeCell ref="B66:B70"/>
    <mergeCell ref="C66:C70"/>
    <mergeCell ref="D66:D70"/>
    <mergeCell ref="E66:E70"/>
    <mergeCell ref="J66:J70"/>
    <mergeCell ref="K66:K70"/>
    <mergeCell ref="K61:K65"/>
    <mergeCell ref="A61:A65"/>
    <mergeCell ref="B61:B65"/>
    <mergeCell ref="C61:C65"/>
    <mergeCell ref="D61:D65"/>
    <mergeCell ref="E61:E65"/>
    <mergeCell ref="J61:J65"/>
    <mergeCell ref="A76:K76"/>
    <mergeCell ref="A77:A81"/>
    <mergeCell ref="B77:B81"/>
    <mergeCell ref="C77:C81"/>
    <mergeCell ref="D77:D81"/>
    <mergeCell ref="E77:E81"/>
    <mergeCell ref="J77:J81"/>
    <mergeCell ref="K77:K81"/>
    <mergeCell ref="A71:A75"/>
    <mergeCell ref="B71:B75"/>
    <mergeCell ref="C71:C75"/>
    <mergeCell ref="D71:D75"/>
    <mergeCell ref="E71:E75"/>
    <mergeCell ref="J71:J75"/>
    <mergeCell ref="K71:K75"/>
    <mergeCell ref="A87:A91"/>
    <mergeCell ref="B87:B91"/>
    <mergeCell ref="C87:C91"/>
    <mergeCell ref="D87:D91"/>
    <mergeCell ref="E87:E91"/>
    <mergeCell ref="J87:J91"/>
    <mergeCell ref="K87:K91"/>
    <mergeCell ref="A92:K92"/>
    <mergeCell ref="A93:A97"/>
    <mergeCell ref="B93:B97"/>
    <mergeCell ref="C93:C97"/>
    <mergeCell ref="D93:D97"/>
    <mergeCell ref="E93:E97"/>
    <mergeCell ref="J93:J97"/>
    <mergeCell ref="K93:K97"/>
    <mergeCell ref="K128:K132"/>
    <mergeCell ref="K123:K127"/>
    <mergeCell ref="A133:K133"/>
    <mergeCell ref="A98:A102"/>
    <mergeCell ref="B98:B102"/>
    <mergeCell ref="C98:C102"/>
    <mergeCell ref="D98:D102"/>
    <mergeCell ref="E98:E102"/>
    <mergeCell ref="J98:J102"/>
    <mergeCell ref="K98:K102"/>
    <mergeCell ref="A103:A107"/>
    <mergeCell ref="B103:B107"/>
    <mergeCell ref="C103:C107"/>
    <mergeCell ref="D103:D107"/>
    <mergeCell ref="E103:E107"/>
    <mergeCell ref="J103:J107"/>
    <mergeCell ref="K103:K107"/>
    <mergeCell ref="A113:A117"/>
    <mergeCell ref="B113:B117"/>
    <mergeCell ref="C113:C117"/>
    <mergeCell ref="D113:D117"/>
    <mergeCell ref="E113:E117"/>
    <mergeCell ref="J113:J117"/>
    <mergeCell ref="A123:A127"/>
    <mergeCell ref="A4:K4"/>
    <mergeCell ref="A150:A154"/>
    <mergeCell ref="B150:B154"/>
    <mergeCell ref="C150:C154"/>
    <mergeCell ref="D150:D154"/>
    <mergeCell ref="E150:E154"/>
    <mergeCell ref="J150:J154"/>
    <mergeCell ref="K150:K154"/>
    <mergeCell ref="A139:A143"/>
    <mergeCell ref="B139:B143"/>
    <mergeCell ref="C139:C143"/>
    <mergeCell ref="D139:D143"/>
    <mergeCell ref="E139:E143"/>
    <mergeCell ref="J139:J143"/>
    <mergeCell ref="K139:K143"/>
    <mergeCell ref="A144:K144"/>
    <mergeCell ref="A145:A149"/>
    <mergeCell ref="B145:B149"/>
    <mergeCell ref="C145:C149"/>
    <mergeCell ref="D145:D149"/>
    <mergeCell ref="E145:E149"/>
    <mergeCell ref="J145:J149"/>
    <mergeCell ref="K145:K149"/>
    <mergeCell ref="A134:A138"/>
    <mergeCell ref="A233:A237"/>
    <mergeCell ref="B233:B237"/>
    <mergeCell ref="C233:C237"/>
    <mergeCell ref="D233:D237"/>
    <mergeCell ref="E233:E237"/>
    <mergeCell ref="J233:J237"/>
    <mergeCell ref="K233:K237"/>
    <mergeCell ref="B108:B112"/>
    <mergeCell ref="A108:A112"/>
    <mergeCell ref="C108:C112"/>
    <mergeCell ref="D108:D112"/>
    <mergeCell ref="E108:E112"/>
    <mergeCell ref="B134:B138"/>
    <mergeCell ref="C134:C138"/>
    <mergeCell ref="D134:D138"/>
    <mergeCell ref="E134:E138"/>
    <mergeCell ref="J134:J138"/>
    <mergeCell ref="K134:K138"/>
    <mergeCell ref="A128:A132"/>
    <mergeCell ref="B128:B132"/>
    <mergeCell ref="C128:C132"/>
    <mergeCell ref="D128:D132"/>
    <mergeCell ref="E128:E132"/>
    <mergeCell ref="J128:J132"/>
  </mergeCells>
  <printOptions horizontalCentered="1"/>
  <pageMargins left="0.39370078740157483" right="0.39370078740157483" top="0.59055118110236227" bottom="0.39370078740157483" header="0" footer="0"/>
  <pageSetup paperSize="9" scale="50" fitToHeight="20" orientation="landscape" horizontalDpi="0" verticalDpi="0" r:id="rId1"/>
  <rowBreaks count="5" manualBreakCount="5">
    <brk id="55" max="10" man="1"/>
    <brk id="102" max="10" man="1"/>
    <brk id="132" max="10" man="1"/>
    <brk id="212" max="10" man="1"/>
    <brk id="25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economika</dc:creator>
  <cp:lastModifiedBy>Молоцило</cp:lastModifiedBy>
  <cp:lastPrinted>2021-05-13T05:10:48Z</cp:lastPrinted>
  <dcterms:created xsi:type="dcterms:W3CDTF">2020-04-30T00:58:23Z</dcterms:created>
  <dcterms:modified xsi:type="dcterms:W3CDTF">2021-05-13T06:17:47Z</dcterms:modified>
</cp:coreProperties>
</file>